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KUMEN KERJA DLH\DOKUMEN\PERMINTAAN DATA\2024 07 - DATA SEKTORAL\"/>
    </mc:Choice>
  </mc:AlternateContent>
  <bookViews>
    <workbookView xWindow="0" yWindow="0" windowWidth="17748" windowHeight="8760"/>
  </bookViews>
  <sheets>
    <sheet name="Jawa Timur" sheetId="1" r:id="rId1"/>
  </sheets>
  <definedNames>
    <definedName name="_xlnm._FilterDatabase" localSheetId="0" hidden="1">'Jawa Timur'!$A$1:$AB$7</definedName>
    <definedName name="_xlnm.Print_Area" localSheetId="0">'Jawa Timur'!$A$1:$F$7</definedName>
    <definedName name="_xlnm.Print_Titles" localSheetId="0">'Jawa Timur'!$1:$2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6" i="1" l="1"/>
  <c r="V5" i="1"/>
  <c r="U5" i="1"/>
  <c r="V4" i="1"/>
  <c r="U4" i="1"/>
  <c r="V3" i="1"/>
  <c r="U3" i="1"/>
  <c r="W3" i="1" l="1"/>
  <c r="Y3" i="1" s="1"/>
  <c r="V6" i="1" l="1"/>
  <c r="X3" i="1" s="1"/>
  <c r="Z3" i="1" l="1"/>
  <c r="AA3" i="1" s="1"/>
  <c r="AB3" i="1" s="1"/>
</calcChain>
</file>

<file path=xl/sharedStrings.xml><?xml version="1.0" encoding="utf-8"?>
<sst xmlns="http://schemas.openxmlformats.org/spreadsheetml/2006/main" count="57" uniqueCount="38">
  <si>
    <t>NO</t>
  </si>
  <si>
    <t>Provinsi</t>
  </si>
  <si>
    <t>Kota</t>
  </si>
  <si>
    <t>Peruntukan</t>
  </si>
  <si>
    <r>
      <t>Tahap I Kadar NO</t>
    </r>
    <r>
      <rPr>
        <vertAlign val="subscript"/>
        <sz val="11"/>
        <color theme="1"/>
        <rFont val="Calibri"/>
        <family val="2"/>
        <scheme val="minor"/>
      </rPr>
      <t xml:space="preserve">2 </t>
    </r>
  </si>
  <si>
    <r>
      <t>Tahap II Kadar NO</t>
    </r>
    <r>
      <rPr>
        <vertAlign val="subscript"/>
        <sz val="11"/>
        <color theme="1"/>
        <rFont val="Calibri"/>
        <family val="2"/>
        <scheme val="minor"/>
      </rPr>
      <t xml:space="preserve">2 </t>
    </r>
  </si>
  <si>
    <t>AQMS NO2  lokasi I</t>
  </si>
  <si>
    <t>AQMS NO2 lokasi II</t>
  </si>
  <si>
    <r>
      <t>Tahap I Kadar SO</t>
    </r>
    <r>
      <rPr>
        <vertAlign val="subscript"/>
        <sz val="11"/>
        <color theme="1"/>
        <rFont val="Calibri"/>
        <family val="2"/>
        <scheme val="minor"/>
      </rPr>
      <t>2</t>
    </r>
  </si>
  <si>
    <r>
      <t>Tahap II Kadar SO</t>
    </r>
    <r>
      <rPr>
        <vertAlign val="subscript"/>
        <sz val="11"/>
        <color theme="1"/>
        <rFont val="Calibri"/>
        <family val="2"/>
        <scheme val="minor"/>
      </rPr>
      <t>2</t>
    </r>
  </si>
  <si>
    <t>AQMS SO2 lokasi I</t>
  </si>
  <si>
    <t>AQMS SO2 lokasi II</t>
  </si>
  <si>
    <t>µg/m3</t>
  </si>
  <si>
    <t>JAWA TIMUR
(3500)</t>
  </si>
  <si>
    <t>Transportasi</t>
  </si>
  <si>
    <t>Industri</t>
  </si>
  <si>
    <t>Pemukiman</t>
  </si>
  <si>
    <t>KAB. PONOROGO
(3502)</t>
  </si>
  <si>
    <t>Perkantoran</t>
  </si>
  <si>
    <r>
      <t>µg/m</t>
    </r>
    <r>
      <rPr>
        <vertAlign val="superscript"/>
        <sz val="11"/>
        <color indexed="8"/>
        <rFont val="Calibri"/>
        <family val="2"/>
        <scheme val="minor"/>
      </rPr>
      <t>3</t>
    </r>
  </si>
  <si>
    <t>rerata NO2</t>
  </si>
  <si>
    <t>rerata SO2</t>
  </si>
  <si>
    <t>NO2 kab/ kota</t>
  </si>
  <si>
    <t>SO2 kab/ kota</t>
  </si>
  <si>
    <t>Ind NO2 kab/kota</t>
  </si>
  <si>
    <t>Ind SO2 kab/kota</t>
  </si>
  <si>
    <t>Ieu</t>
  </si>
  <si>
    <t>IKU kab/kota</t>
  </si>
  <si>
    <t xml:space="preserve">NO2 PS provinsi 1 </t>
  </si>
  <si>
    <t>NO2 PS provinsi 2</t>
  </si>
  <si>
    <t>NO2 PS provinsi 3</t>
  </si>
  <si>
    <t>NO2 PS provinsi 4</t>
  </si>
  <si>
    <t xml:space="preserve">SO2 PS provinsi 1 </t>
  </si>
  <si>
    <t>SO2 PS provinsi 2</t>
  </si>
  <si>
    <t>SO2 PS provinsi 3</t>
  </si>
  <si>
    <t>SO2 PS provinsi 4</t>
  </si>
  <si>
    <t>Status Mutu Udara</t>
  </si>
  <si>
    <t>Memenuhi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</si>
</sst>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5" x14ac:knownFonts="1">
    <font>
      <sz val="11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vertAlign val="superscript"/>
      <sz val="11"/>
      <color indexed="8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wrapText="1"/>
    </xf>
    <xf numFmtId="0" fontId="2" fillId="0" borderId="1" xfId="0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right" vertical="center" wrapText="1"/>
    </xf>
    <xf numFmtId="2" fontId="0" fillId="0" borderId="1" xfId="0" applyNumberFormat="1" applyFont="1" applyFill="1" applyBorder="1" applyAlignment="1">
      <alignment horizontal="right" vertical="center" wrapText="1"/>
    </xf>
    <xf numFmtId="2" fontId="0" fillId="0" borderId="1" xfId="0" applyNumberFormat="1" applyFont="1" applyFill="1" applyBorder="1" applyAlignment="1"/>
    <xf numFmtId="164" fontId="0" fillId="0" borderId="1" xfId="0" applyNumberFormat="1" applyFont="1" applyFill="1" applyBorder="1" applyAlignment="1"/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7"/>
  <sheetViews>
    <sheetView tabSelected="1" zoomScale="70" zoomScaleNormal="70" workbookViewId="0">
      <selection activeCell="Y10" sqref="Y10"/>
    </sheetView>
  </sheetViews>
  <sheetFormatPr defaultColWidth="9.21875" defaultRowHeight="16.5" customHeight="1" x14ac:dyDescent="0.3"/>
  <cols>
    <col min="1" max="1" width="6.5546875" style="2" customWidth="1"/>
    <col min="2" max="2" width="13.21875" style="2" customWidth="1"/>
    <col min="3" max="3" width="15.21875" style="2" customWidth="1"/>
    <col min="4" max="4" width="23" style="2" customWidth="1"/>
    <col min="5" max="20" width="9.5546875" style="2" customWidth="1"/>
    <col min="21" max="16384" width="9.21875" style="2"/>
  </cols>
  <sheetData>
    <row r="1" spans="1:29" ht="43.2" x14ac:dyDescent="0.3">
      <c r="A1" s="10" t="s">
        <v>0</v>
      </c>
      <c r="B1" s="10" t="s">
        <v>1</v>
      </c>
      <c r="C1" s="10" t="s">
        <v>2</v>
      </c>
      <c r="D1" s="10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28</v>
      </c>
      <c r="J1" s="8" t="s">
        <v>29</v>
      </c>
      <c r="K1" s="8" t="s">
        <v>30</v>
      </c>
      <c r="L1" s="8" t="s">
        <v>31</v>
      </c>
      <c r="M1" s="1" t="s">
        <v>8</v>
      </c>
      <c r="N1" s="1" t="s">
        <v>9</v>
      </c>
      <c r="O1" s="1" t="s">
        <v>10</v>
      </c>
      <c r="P1" s="1" t="s">
        <v>11</v>
      </c>
      <c r="Q1" s="1" t="s">
        <v>32</v>
      </c>
      <c r="R1" s="8" t="s">
        <v>33</v>
      </c>
      <c r="S1" s="8" t="s">
        <v>34</v>
      </c>
      <c r="T1" s="8" t="s">
        <v>35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1" t="s">
        <v>36</v>
      </c>
    </row>
    <row r="2" spans="1:29" ht="16.5" customHeight="1" x14ac:dyDescent="0.3">
      <c r="A2" s="10"/>
      <c r="B2" s="10"/>
      <c r="C2" s="10"/>
      <c r="D2" s="10"/>
      <c r="E2" s="3" t="s">
        <v>19</v>
      </c>
      <c r="F2" s="1" t="s">
        <v>12</v>
      </c>
      <c r="G2" s="3" t="s">
        <v>19</v>
      </c>
      <c r="H2" s="3" t="s">
        <v>19</v>
      </c>
      <c r="I2" s="1" t="s">
        <v>12</v>
      </c>
      <c r="J2" s="3" t="s">
        <v>19</v>
      </c>
      <c r="K2" s="1" t="s">
        <v>12</v>
      </c>
      <c r="L2" s="3" t="s">
        <v>19</v>
      </c>
      <c r="M2" s="1" t="s">
        <v>12</v>
      </c>
      <c r="N2" s="3" t="s">
        <v>19</v>
      </c>
      <c r="O2" s="1" t="s">
        <v>12</v>
      </c>
      <c r="P2" s="1" t="s">
        <v>12</v>
      </c>
      <c r="Q2" s="3" t="s">
        <v>19</v>
      </c>
      <c r="R2" s="1" t="s">
        <v>12</v>
      </c>
      <c r="S2" s="3" t="s">
        <v>19</v>
      </c>
      <c r="T2" s="1" t="s">
        <v>12</v>
      </c>
      <c r="U2" s="3" t="s">
        <v>19</v>
      </c>
      <c r="V2" s="3" t="s">
        <v>19</v>
      </c>
      <c r="W2" s="1"/>
      <c r="X2" s="1"/>
      <c r="Y2" s="1"/>
      <c r="Z2" s="1"/>
      <c r="AA2" s="1"/>
      <c r="AB2" s="1"/>
      <c r="AC2" s="9"/>
    </row>
    <row r="3" spans="1:29" ht="16.5" customHeight="1" x14ac:dyDescent="0.3">
      <c r="A3" s="10">
        <v>1</v>
      </c>
      <c r="B3" s="10" t="s">
        <v>13</v>
      </c>
      <c r="C3" s="10" t="s">
        <v>17</v>
      </c>
      <c r="D3" s="1" t="s">
        <v>14</v>
      </c>
      <c r="E3" s="4">
        <v>3.61</v>
      </c>
      <c r="F3" s="5">
        <v>4.29</v>
      </c>
      <c r="G3" s="5"/>
      <c r="H3" s="5"/>
      <c r="I3" s="5">
        <v>14.32</v>
      </c>
      <c r="J3" s="5"/>
      <c r="K3" s="5"/>
      <c r="L3" s="5"/>
      <c r="M3" s="4">
        <v>10.18</v>
      </c>
      <c r="N3" s="5">
        <v>8.3800000000000008</v>
      </c>
      <c r="O3" s="5"/>
      <c r="P3" s="5"/>
      <c r="Q3" s="5">
        <v>5.69</v>
      </c>
      <c r="R3" s="5"/>
      <c r="S3" s="5"/>
      <c r="T3" s="5"/>
      <c r="U3" s="6">
        <f t="shared" ref="U3:U6" si="0">AVERAGE(E3:L3)</f>
        <v>7.4066666666666663</v>
      </c>
      <c r="V3" s="6">
        <f t="shared" ref="V3:V6" si="1">AVERAGE(M3:T3)</f>
        <v>8.0833333333333339</v>
      </c>
      <c r="W3" s="6">
        <f>AVERAGE(U3:U6)</f>
        <v>8.3091666666666661</v>
      </c>
      <c r="X3" s="6">
        <f>AVERAGE(V3:V6)</f>
        <v>5.4341666666666661</v>
      </c>
      <c r="Y3" s="6">
        <f>SUM(W3/40)</f>
        <v>0.20772916666666666</v>
      </c>
      <c r="Z3" s="6">
        <f>SUM(X3/20)</f>
        <v>0.27170833333333333</v>
      </c>
      <c r="AA3" s="7">
        <f>AVERAGE(Y3:Z3)</f>
        <v>0.23971874999999998</v>
      </c>
      <c r="AB3" s="6">
        <f>SUM(100-50/0.9*(AA3-0.1))</f>
        <v>92.237847222222229</v>
      </c>
      <c r="AC3" s="6" t="s">
        <v>37</v>
      </c>
    </row>
    <row r="4" spans="1:29" ht="16.5" customHeight="1" x14ac:dyDescent="0.3">
      <c r="A4" s="10"/>
      <c r="B4" s="10"/>
      <c r="C4" s="10"/>
      <c r="D4" s="1" t="s">
        <v>15</v>
      </c>
      <c r="E4" s="4">
        <v>11.47</v>
      </c>
      <c r="F4" s="5">
        <v>11.22</v>
      </c>
      <c r="G4" s="5"/>
      <c r="H4" s="5"/>
      <c r="I4" s="5">
        <v>16.59</v>
      </c>
      <c r="J4" s="5"/>
      <c r="K4" s="5"/>
      <c r="L4" s="5"/>
      <c r="M4" s="4">
        <v>7.88</v>
      </c>
      <c r="N4" s="5">
        <v>5.23</v>
      </c>
      <c r="O4" s="5"/>
      <c r="P4" s="5"/>
      <c r="Q4" s="5">
        <v>4.87</v>
      </c>
      <c r="R4" s="5"/>
      <c r="S4" s="5"/>
      <c r="T4" s="5"/>
      <c r="U4" s="6">
        <f t="shared" si="0"/>
        <v>13.093333333333334</v>
      </c>
      <c r="V4" s="6">
        <f t="shared" si="1"/>
        <v>5.9933333333333332</v>
      </c>
      <c r="W4" s="6"/>
      <c r="X4" s="6"/>
      <c r="Y4" s="6"/>
      <c r="Z4" s="6"/>
      <c r="AA4" s="6"/>
      <c r="AB4" s="6"/>
      <c r="AC4" s="6" t="s">
        <v>37</v>
      </c>
    </row>
    <row r="5" spans="1:29" ht="16.5" customHeight="1" x14ac:dyDescent="0.3">
      <c r="A5" s="10"/>
      <c r="B5" s="10"/>
      <c r="C5" s="10"/>
      <c r="D5" s="1" t="s">
        <v>16</v>
      </c>
      <c r="E5" s="4">
        <v>2.64</v>
      </c>
      <c r="F5" s="5">
        <v>2.81</v>
      </c>
      <c r="G5" s="5"/>
      <c r="H5" s="5"/>
      <c r="I5" s="5">
        <v>4.6900000000000004</v>
      </c>
      <c r="J5" s="5"/>
      <c r="K5" s="5"/>
      <c r="L5" s="5"/>
      <c r="M5" s="4">
        <v>3.58</v>
      </c>
      <c r="N5" s="5">
        <v>4.59</v>
      </c>
      <c r="O5" s="5"/>
      <c r="P5" s="5"/>
      <c r="Q5" s="5">
        <v>2.57</v>
      </c>
      <c r="R5" s="5"/>
      <c r="S5" s="5"/>
      <c r="T5" s="5"/>
      <c r="U5" s="6">
        <f t="shared" si="0"/>
        <v>3.3800000000000003</v>
      </c>
      <c r="V5" s="6">
        <f t="shared" si="1"/>
        <v>3.58</v>
      </c>
      <c r="W5" s="6"/>
      <c r="X5" s="6"/>
      <c r="Y5" s="6"/>
      <c r="Z5" s="6"/>
      <c r="AA5" s="6"/>
      <c r="AB5" s="6"/>
      <c r="AC5" s="6" t="s">
        <v>37</v>
      </c>
    </row>
    <row r="6" spans="1:29" ht="16.5" customHeight="1" x14ac:dyDescent="0.3">
      <c r="A6" s="10"/>
      <c r="B6" s="10"/>
      <c r="C6" s="10"/>
      <c r="D6" s="1" t="s">
        <v>18</v>
      </c>
      <c r="E6" s="4">
        <v>8.9600000000000009</v>
      </c>
      <c r="F6" s="5">
        <v>9.23</v>
      </c>
      <c r="G6" s="5"/>
      <c r="H6" s="5"/>
      <c r="I6" s="5">
        <v>9.8800000000000008</v>
      </c>
      <c r="J6" s="5"/>
      <c r="K6" s="5"/>
      <c r="L6" s="5"/>
      <c r="M6" s="4">
        <v>2.65</v>
      </c>
      <c r="N6" s="5">
        <v>4.1900000000000004</v>
      </c>
      <c r="O6" s="5"/>
      <c r="P6" s="5"/>
      <c r="Q6" s="5">
        <v>5.4</v>
      </c>
      <c r="R6" s="5"/>
      <c r="S6" s="5"/>
      <c r="T6" s="5"/>
      <c r="U6" s="6">
        <f t="shared" si="0"/>
        <v>9.3566666666666674</v>
      </c>
      <c r="V6" s="6">
        <f t="shared" si="1"/>
        <v>4.08</v>
      </c>
      <c r="W6" s="6"/>
      <c r="X6" s="6"/>
      <c r="Y6" s="6"/>
      <c r="Z6" s="6"/>
      <c r="AA6" s="6"/>
      <c r="AB6" s="6"/>
      <c r="AC6" s="6" t="s">
        <v>37</v>
      </c>
    </row>
    <row r="7" spans="1:29" ht="16.5" customHeight="1" x14ac:dyDescent="0.3">
      <c r="A7" s="10"/>
      <c r="B7" s="10"/>
      <c r="C7" s="10"/>
      <c r="D7" s="1"/>
      <c r="E7" s="4"/>
      <c r="F7" s="5"/>
      <c r="G7" s="5"/>
      <c r="H7" s="5"/>
      <c r="I7" s="5"/>
      <c r="J7" s="5"/>
      <c r="K7" s="5"/>
      <c r="L7" s="5"/>
      <c r="M7" s="4"/>
      <c r="N7" s="5"/>
      <c r="O7" s="5"/>
      <c r="P7" s="5"/>
      <c r="Q7" s="5"/>
      <c r="R7" s="5"/>
      <c r="S7" s="5"/>
      <c r="T7" s="5"/>
      <c r="U7" s="6"/>
      <c r="V7" s="6"/>
      <c r="W7" s="6"/>
      <c r="X7" s="6"/>
      <c r="Y7" s="6"/>
      <c r="Z7" s="6"/>
      <c r="AA7" s="6"/>
      <c r="AB7" s="6"/>
      <c r="AC7" s="6"/>
    </row>
  </sheetData>
  <mergeCells count="7">
    <mergeCell ref="A1:A2"/>
    <mergeCell ref="B1:B2"/>
    <mergeCell ref="C1:C2"/>
    <mergeCell ref="D1:D2"/>
    <mergeCell ref="A3:A7"/>
    <mergeCell ref="B3:B7"/>
    <mergeCell ref="C3:C7"/>
  </mergeCells>
  <printOptions horizontalCentered="1" verticalCentered="1"/>
  <pageMargins left="0.26" right="0.33" top="0.39" bottom="0.46" header="0.3" footer="0.3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Jawa Timur</vt:lpstr>
      <vt:lpstr>'Jawa Timur'!Print_Area</vt:lpstr>
      <vt:lpstr>'Jawa Timur'!Print_Titles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Bayu Widiyatama</dc:creator>
  <cp:lastModifiedBy>HENDRA</cp:lastModifiedBy>
  <dcterms:created xsi:type="dcterms:W3CDTF">2018-12-31T09:02:46Z</dcterms:created>
  <dcterms:modified xsi:type="dcterms:W3CDTF">2024-07-08T02:36:30Z</dcterms:modified>
</cp:coreProperties>
</file>