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"/>
    </mc:Choice>
  </mc:AlternateContent>
  <bookViews>
    <workbookView xWindow="0" yWindow="0" windowWidth="28080" windowHeight="11010"/>
  </bookViews>
  <sheets>
    <sheet name="25. Pendapatan Daerah" sheetId="1" r:id="rId1"/>
  </sheets>
  <externalReferences>
    <externalReference r:id="rId2"/>
  </externalReferences>
  <definedNames>
    <definedName name="_xlnm.Print_Area" localSheetId="0">'25. Pendapatan Daerah'!$A$1:$F$25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1" i="1" s="1"/>
  <c r="D8" i="1"/>
  <c r="C8" i="1"/>
  <c r="C18" i="1"/>
  <c r="D17" i="1"/>
  <c r="D14" i="1"/>
  <c r="C14" i="1"/>
  <c r="C13" i="1"/>
  <c r="C10" i="1"/>
  <c r="C9" i="1"/>
  <c r="D7" i="1"/>
  <c r="D20" i="1" l="1"/>
  <c r="E8" i="1"/>
  <c r="C17" i="1"/>
  <c r="E17" i="1" s="1"/>
  <c r="D10" i="1"/>
  <c r="E10" i="1"/>
  <c r="C20" i="1"/>
  <c r="E14" i="1"/>
  <c r="C7" i="1"/>
  <c r="E7" i="1" s="1"/>
  <c r="D9" i="1"/>
  <c r="E9" i="1" s="1"/>
  <c r="C12" i="1"/>
  <c r="C16" i="1"/>
  <c r="C11" i="1"/>
  <c r="D12" i="1"/>
  <c r="C15" i="1"/>
  <c r="D16" i="1"/>
  <c r="E16" i="1" s="1"/>
  <c r="C19" i="1"/>
  <c r="D18" i="1"/>
  <c r="E18" i="1" s="1"/>
  <c r="D13" i="1"/>
  <c r="E13" i="1" s="1"/>
  <c r="D11" i="1"/>
  <c r="D15" i="1"/>
  <c r="D19" i="1"/>
  <c r="E20" i="1" l="1"/>
  <c r="E11" i="1"/>
  <c r="E19" i="1"/>
  <c r="E12" i="1"/>
  <c r="D21" i="1"/>
  <c r="E15" i="1"/>
  <c r="C21" i="1"/>
  <c r="E21" i="1" l="1"/>
</calcChain>
</file>

<file path=xl/sharedStrings.xml><?xml version="1.0" encoding="utf-8"?>
<sst xmlns="http://schemas.openxmlformats.org/spreadsheetml/2006/main" count="25" uniqueCount="23">
  <si>
    <t>Tabel Anggaran dan Realisasi Pendapatan Daerah yang dicapai oleh  13 SKPD Penghasil, 1 BLUD RSUD dr. Harjono S dan 31 BLUD Puskesmas Kabupaten Ponorogo Tahun 2023</t>
  </si>
  <si>
    <t>No.</t>
  </si>
  <si>
    <t>SKPD</t>
  </si>
  <si>
    <t>Anggaran 2023</t>
  </si>
  <si>
    <t>Realisasi 2023</t>
  </si>
  <si>
    <t>%</t>
  </si>
  <si>
    <t>Realisasi 2022</t>
  </si>
  <si>
    <t>(Rp)</t>
  </si>
  <si>
    <t>Dinas Kesehatan</t>
  </si>
  <si>
    <t>BLUD - 31 Puskesmas</t>
  </si>
  <si>
    <t>BLUD - RSUD dr. Harjono S</t>
  </si>
  <si>
    <t>Dinas Pekerjaan Umum, Perumahan dan Kawasan Permukiman</t>
  </si>
  <si>
    <t>Satuan Polisi Pamong Praja</t>
  </si>
  <si>
    <t>Dinas Lingkungan Hidup</t>
  </si>
  <si>
    <t>Dinas Kependudukan dan Pencatatan Sipil</t>
  </si>
  <si>
    <t>Dinas Perhubungan</t>
  </si>
  <si>
    <t>Dinas Perdagangan, Koperasi dan Usaha Mikro</t>
  </si>
  <si>
    <t xml:space="preserve">Dinas Penanaman Modal dan Pelayanan Terpadu Satu Pintu (PTSP) </t>
  </si>
  <si>
    <t>Dinas Kebudayaan, Pariwisata, Pemuda dan Olahraga</t>
  </si>
  <si>
    <t>Dinas Pertanian, Ketahanan Pangan dan Perikanan</t>
  </si>
  <si>
    <t>Sekretariat Daerah</t>
  </si>
  <si>
    <t>BPPKAD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</si>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</sst>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justify"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right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2" fillId="0" borderId="0" xfId="0" applyFont="1"/>
    <xf numFmtId="43" fontId="10" fillId="0" borderId="0" xfId="1" applyFont="1"/>
    <xf numFmtId="43" fontId="0" fillId="0" borderId="0" xfId="0" applyNumberFormat="1"/>
    <xf numFmtId="164" fontId="0" fillId="0" borderId="0" xfId="2" applyNumberFormat="1" applyFont="1"/>
    <xf numFmtId="0" fontId="11" fillId="0" borderId="0" xfId="0" applyFont="1"/>
    <xf numFmtId="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Lampiran%20dan%20Kertas%20Kerja_LKPD%20Un_Audited%202023\Lampiran%20I%20dan%20II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 I"/>
      <sheetName val="Lamp II"/>
    </sheetNames>
    <sheetDataSet>
      <sheetData sheetId="0"/>
      <sheetData sheetId="1">
        <row r="7">
          <cell r="C7">
            <v>200000000</v>
          </cell>
          <cell r="D7">
            <v>215104500</v>
          </cell>
        </row>
        <row r="9">
          <cell r="C9">
            <v>46380022847</v>
          </cell>
          <cell r="D9">
            <v>48347956129.559998</v>
          </cell>
        </row>
        <row r="11">
          <cell r="C11">
            <v>140172189115</v>
          </cell>
          <cell r="D11">
            <v>153725589581.82999</v>
          </cell>
        </row>
        <row r="13">
          <cell r="C13">
            <v>1094254500</v>
          </cell>
          <cell r="D13">
            <v>1147275967</v>
          </cell>
        </row>
        <row r="21">
          <cell r="C21">
            <v>10000000</v>
          </cell>
          <cell r="D21">
            <v>11213000</v>
          </cell>
        </row>
        <row r="23">
          <cell r="C23">
            <v>492000000</v>
          </cell>
          <cell r="D23">
            <v>420891000</v>
          </cell>
        </row>
        <row r="28">
          <cell r="C28">
            <v>10000000</v>
          </cell>
          <cell r="D28">
            <v>4472000</v>
          </cell>
        </row>
        <row r="30">
          <cell r="C30">
            <v>3442960000</v>
          </cell>
          <cell r="D30">
            <v>3061751500</v>
          </cell>
        </row>
        <row r="36">
          <cell r="C36">
            <v>3962795500</v>
          </cell>
          <cell r="D36">
            <v>4050847917</v>
          </cell>
        </row>
        <row r="43">
          <cell r="C43">
            <v>1472000000</v>
          </cell>
          <cell r="D43">
            <v>746808408</v>
          </cell>
        </row>
        <row r="46">
          <cell r="C46">
            <v>4616500000</v>
          </cell>
          <cell r="D46">
            <v>5556810500</v>
          </cell>
        </row>
        <row r="50">
          <cell r="C50">
            <v>107500000</v>
          </cell>
          <cell r="D50">
            <v>110599900</v>
          </cell>
        </row>
        <row r="54">
          <cell r="C54">
            <v>700000000</v>
          </cell>
          <cell r="D54">
            <v>818952500</v>
          </cell>
        </row>
        <row r="56">
          <cell r="C56">
            <v>2092371015976</v>
          </cell>
          <cell r="D56">
            <v>2103635759178.97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Normal="100" workbookViewId="0">
      <selection activeCell="G9" sqref="G9"/>
    </sheetView>
  </sheetViews>
  <sheetFormatPr defaultColWidth="9" defaultRowHeight="15" x14ac:dyDescent="0.25"/>
  <cols>
    <col min="1" max="1" width="5.7109375" customWidth="1"/>
    <col min="2" max="2" width="37.140625" customWidth="1"/>
    <col min="3" max="3" width="17.42578125" customWidth="1"/>
    <col min="4" max="4" width="18.28515625" style="2" customWidth="1"/>
    <col min="5" max="5" width="10.85546875" customWidth="1"/>
    <col min="6" max="6" width="18.7109375" customWidth="1"/>
  </cols>
  <sheetData>
    <row r="1" spans="1:6" x14ac:dyDescent="0.25">
      <c r="A1" s="27"/>
      <c r="B1" s="27"/>
      <c r="C1" s="27"/>
      <c r="D1" s="27"/>
      <c r="E1" s="27"/>
      <c r="F1" s="27"/>
    </row>
    <row r="2" spans="1:6" ht="36" customHeight="1" x14ac:dyDescent="0.25">
      <c r="A2" s="28" t="s">
        <v>0</v>
      </c>
      <c r="B2" s="28"/>
      <c r="C2" s="28"/>
      <c r="D2" s="28"/>
      <c r="E2" s="28"/>
      <c r="F2" s="28"/>
    </row>
    <row r="3" spans="1:6" x14ac:dyDescent="0.25">
      <c r="A3" s="29"/>
      <c r="B3" s="29"/>
      <c r="C3" s="29"/>
      <c r="D3" s="29"/>
      <c r="E3" s="29"/>
      <c r="F3" s="29"/>
    </row>
    <row r="4" spans="1:6" ht="15.75" thickBot="1" x14ac:dyDescent="0.3">
      <c r="A4" s="1"/>
      <c r="B4" s="1"/>
      <c r="C4" s="1"/>
      <c r="E4" s="1"/>
      <c r="F4" s="1"/>
    </row>
    <row r="5" spans="1:6" x14ac:dyDescent="0.25">
      <c r="A5" s="30" t="s">
        <v>1</v>
      </c>
      <c r="B5" s="30" t="s">
        <v>2</v>
      </c>
      <c r="C5" s="3" t="s">
        <v>3</v>
      </c>
      <c r="D5" s="4" t="s">
        <v>4</v>
      </c>
      <c r="E5" s="30" t="s">
        <v>5</v>
      </c>
      <c r="F5" s="3" t="s">
        <v>6</v>
      </c>
    </row>
    <row r="6" spans="1:6" ht="15.75" thickBot="1" x14ac:dyDescent="0.3">
      <c r="A6" s="31"/>
      <c r="B6" s="31"/>
      <c r="C6" s="5" t="s">
        <v>7</v>
      </c>
      <c r="D6" s="6" t="s">
        <v>7</v>
      </c>
      <c r="E6" s="31"/>
      <c r="F6" s="5" t="s">
        <v>7</v>
      </c>
    </row>
    <row r="7" spans="1:6" s="11" customFormat="1" ht="15.75" thickBot="1" x14ac:dyDescent="0.3">
      <c r="A7" s="7">
        <v>1</v>
      </c>
      <c r="B7" s="8" t="s">
        <v>8</v>
      </c>
      <c r="C7" s="9">
        <f>'[1]Lamp II'!C7</f>
        <v>200000000</v>
      </c>
      <c r="D7" s="9">
        <f>'[1]Lamp II'!D7</f>
        <v>215104500</v>
      </c>
      <c r="E7" s="10">
        <f>D7/C7*100</f>
        <v>107.55224999999999</v>
      </c>
      <c r="F7" s="9">
        <v>199149000</v>
      </c>
    </row>
    <row r="8" spans="1:6" s="11" customFormat="1" ht="15.75" thickBot="1" x14ac:dyDescent="0.3">
      <c r="A8" s="12">
        <v>2</v>
      </c>
      <c r="B8" s="13" t="s">
        <v>9</v>
      </c>
      <c r="C8" s="14">
        <f>'[1]Lamp II'!C9</f>
        <v>46380022847</v>
      </c>
      <c r="D8" s="14">
        <f>'[1]Lamp II'!D9</f>
        <v>48347956129.559998</v>
      </c>
      <c r="E8" s="10">
        <f t="shared" ref="E8:E21" si="0">D8/C8*100</f>
        <v>104.24306233968854</v>
      </c>
      <c r="F8" s="14">
        <f>38628203405.89+1.69</f>
        <v>38628203407.580002</v>
      </c>
    </row>
    <row r="9" spans="1:6" s="11" customFormat="1" ht="15.75" thickBot="1" x14ac:dyDescent="0.3">
      <c r="A9" s="12">
        <v>3</v>
      </c>
      <c r="B9" s="15" t="s">
        <v>10</v>
      </c>
      <c r="C9" s="14">
        <f>'[1]Lamp II'!C11</f>
        <v>140172189115</v>
      </c>
      <c r="D9" s="14">
        <f>'[1]Lamp II'!D11</f>
        <v>153725589581.82999</v>
      </c>
      <c r="E9" s="10">
        <f t="shared" si="0"/>
        <v>109.66910808228194</v>
      </c>
      <c r="F9" s="9">
        <v>139545965861</v>
      </c>
    </row>
    <row r="10" spans="1:6" s="11" customFormat="1" ht="24.75" thickBot="1" x14ac:dyDescent="0.3">
      <c r="A10" s="12">
        <v>4</v>
      </c>
      <c r="B10" s="15" t="s">
        <v>11</v>
      </c>
      <c r="C10" s="14">
        <f>'[1]Lamp II'!C13</f>
        <v>1094254500</v>
      </c>
      <c r="D10" s="14">
        <f>'[1]Lamp II'!D13</f>
        <v>1147275967</v>
      </c>
      <c r="E10" s="10">
        <f t="shared" si="0"/>
        <v>104.84544198812982</v>
      </c>
      <c r="F10" s="9">
        <v>785339268</v>
      </c>
    </row>
    <row r="11" spans="1:6" s="11" customFormat="1" ht="15.75" thickBot="1" x14ac:dyDescent="0.3">
      <c r="A11" s="12">
        <v>5</v>
      </c>
      <c r="B11" s="15" t="s">
        <v>12</v>
      </c>
      <c r="C11" s="14">
        <f>'[1]Lamp II'!C21</f>
        <v>10000000</v>
      </c>
      <c r="D11" s="14">
        <f>'[1]Lamp II'!D21</f>
        <v>11213000</v>
      </c>
      <c r="E11" s="10">
        <f t="shared" si="0"/>
        <v>112.13</v>
      </c>
      <c r="F11" s="9">
        <v>8856500</v>
      </c>
    </row>
    <row r="12" spans="1:6" s="11" customFormat="1" ht="15.75" thickBot="1" x14ac:dyDescent="0.3">
      <c r="A12" s="12">
        <v>6</v>
      </c>
      <c r="B12" s="15" t="s">
        <v>13</v>
      </c>
      <c r="C12" s="14">
        <f>'[1]Lamp II'!C23</f>
        <v>492000000</v>
      </c>
      <c r="D12" s="14">
        <f>'[1]Lamp II'!D23</f>
        <v>420891000</v>
      </c>
      <c r="E12" s="10">
        <f t="shared" si="0"/>
        <v>85.546951219512195</v>
      </c>
      <c r="F12" s="9">
        <v>351207550</v>
      </c>
    </row>
    <row r="13" spans="1:6" s="11" customFormat="1" ht="15.75" thickBot="1" x14ac:dyDescent="0.3">
      <c r="A13" s="12">
        <v>7</v>
      </c>
      <c r="B13" s="15" t="s">
        <v>14</v>
      </c>
      <c r="C13" s="14">
        <f>'[1]Lamp II'!C28</f>
        <v>10000000</v>
      </c>
      <c r="D13" s="14">
        <f>'[1]Lamp II'!D28</f>
        <v>4472000</v>
      </c>
      <c r="E13" s="10">
        <f t="shared" si="0"/>
        <v>44.72</v>
      </c>
      <c r="F13" s="9">
        <v>6903000</v>
      </c>
    </row>
    <row r="14" spans="1:6" s="11" customFormat="1" ht="15.75" thickBot="1" x14ac:dyDescent="0.3">
      <c r="A14" s="12">
        <v>8</v>
      </c>
      <c r="B14" s="15" t="s">
        <v>15</v>
      </c>
      <c r="C14" s="14">
        <f>'[1]Lamp II'!C30</f>
        <v>3442960000</v>
      </c>
      <c r="D14" s="14">
        <f>'[1]Lamp II'!D30</f>
        <v>3061751500</v>
      </c>
      <c r="E14" s="10">
        <f t="shared" si="0"/>
        <v>88.927884727095289</v>
      </c>
      <c r="F14" s="9">
        <v>2534689700</v>
      </c>
    </row>
    <row r="15" spans="1:6" s="11" customFormat="1" ht="15.75" thickBot="1" x14ac:dyDescent="0.3">
      <c r="A15" s="12">
        <v>9</v>
      </c>
      <c r="B15" s="15" t="s">
        <v>16</v>
      </c>
      <c r="C15" s="14">
        <f>'[1]Lamp II'!C36</f>
        <v>3962795500</v>
      </c>
      <c r="D15" s="14">
        <f>'[1]Lamp II'!D36</f>
        <v>4050847917</v>
      </c>
      <c r="E15" s="10">
        <f t="shared" si="0"/>
        <v>102.22197731374227</v>
      </c>
      <c r="F15" s="9">
        <v>2739165000</v>
      </c>
    </row>
    <row r="16" spans="1:6" s="11" customFormat="1" ht="24.75" thickBot="1" x14ac:dyDescent="0.3">
      <c r="A16" s="12">
        <v>10</v>
      </c>
      <c r="B16" s="15" t="s">
        <v>17</v>
      </c>
      <c r="C16" s="14">
        <f>'[1]Lamp II'!C43</f>
        <v>1472000000</v>
      </c>
      <c r="D16" s="14">
        <f>'[1]Lamp II'!D43</f>
        <v>746808408</v>
      </c>
      <c r="E16" s="10">
        <f t="shared" si="0"/>
        <v>50.734266847826085</v>
      </c>
      <c r="F16" s="9">
        <v>583358290</v>
      </c>
    </row>
    <row r="17" spans="1:6" s="11" customFormat="1" ht="24.75" thickBot="1" x14ac:dyDescent="0.3">
      <c r="A17" s="12">
        <v>11</v>
      </c>
      <c r="B17" s="15" t="s">
        <v>18</v>
      </c>
      <c r="C17" s="14">
        <f>'[1]Lamp II'!C46</f>
        <v>4616500000</v>
      </c>
      <c r="D17" s="14">
        <f>'[1]Lamp II'!D46</f>
        <v>5556810500</v>
      </c>
      <c r="E17" s="10">
        <f t="shared" si="0"/>
        <v>120.36847178598504</v>
      </c>
      <c r="F17" s="9">
        <v>3912292500</v>
      </c>
    </row>
    <row r="18" spans="1:6" s="11" customFormat="1" ht="26.25" thickBot="1" x14ac:dyDescent="0.3">
      <c r="A18" s="7">
        <v>12</v>
      </c>
      <c r="B18" s="16" t="s">
        <v>19</v>
      </c>
      <c r="C18" s="9">
        <f>'[1]Lamp II'!C50</f>
        <v>107500000</v>
      </c>
      <c r="D18" s="9">
        <f>'[1]Lamp II'!D50</f>
        <v>110599900</v>
      </c>
      <c r="E18" s="10">
        <f t="shared" si="0"/>
        <v>102.88362790697674</v>
      </c>
      <c r="F18" s="9">
        <v>97795000</v>
      </c>
    </row>
    <row r="19" spans="1:6" s="11" customFormat="1" ht="15.75" thickBot="1" x14ac:dyDescent="0.3">
      <c r="A19" s="12">
        <v>13</v>
      </c>
      <c r="B19" s="15" t="s">
        <v>20</v>
      </c>
      <c r="C19" s="14">
        <f>'[1]Lamp II'!C54</f>
        <v>700000000</v>
      </c>
      <c r="D19" s="14">
        <f>'[1]Lamp II'!D54</f>
        <v>818952500</v>
      </c>
      <c r="E19" s="10">
        <f t="shared" si="0"/>
        <v>116.99321428571427</v>
      </c>
      <c r="F19" s="9">
        <v>667770563</v>
      </c>
    </row>
    <row r="20" spans="1:6" s="11" customFormat="1" ht="15.75" thickBot="1" x14ac:dyDescent="0.3">
      <c r="A20" s="12">
        <v>14</v>
      </c>
      <c r="B20" s="17" t="s">
        <v>21</v>
      </c>
      <c r="C20" s="9">
        <f>'[1]Lamp II'!C56</f>
        <v>2092371015976</v>
      </c>
      <c r="D20" s="9">
        <f>'[1]Lamp II'!D56</f>
        <v>2103635759178.97</v>
      </c>
      <c r="E20" s="10">
        <f t="shared" si="0"/>
        <v>100.53837216807918</v>
      </c>
      <c r="F20" s="9">
        <v>2087750863167</v>
      </c>
    </row>
    <row r="21" spans="1:6" s="21" customFormat="1" ht="15.75" thickBot="1" x14ac:dyDescent="0.3">
      <c r="A21" s="18"/>
      <c r="B21" s="5" t="s">
        <v>22</v>
      </c>
      <c r="C21" s="19">
        <f>SUM(C7:C20)</f>
        <v>2295031237938</v>
      </c>
      <c r="D21" s="19">
        <f>SUM(D7:D20)</f>
        <v>2321854032082.3599</v>
      </c>
      <c r="E21" s="20">
        <f t="shared" si="0"/>
        <v>101.16873329220822</v>
      </c>
      <c r="F21" s="19">
        <f>SUM(F7:F20)</f>
        <v>2277811558806.5801</v>
      </c>
    </row>
    <row r="23" spans="1:6" x14ac:dyDescent="0.25">
      <c r="F23" s="22"/>
    </row>
    <row r="24" spans="1:6" x14ac:dyDescent="0.25">
      <c r="F24" s="23"/>
    </row>
    <row r="26" spans="1:6" x14ac:dyDescent="0.25">
      <c r="C26" s="24"/>
      <c r="D26" s="25"/>
    </row>
    <row r="27" spans="1:6" x14ac:dyDescent="0.25">
      <c r="D27" s="26"/>
    </row>
  </sheetData>
  <mergeCells count="6">
    <mergeCell ref="A1:F1"/>
    <mergeCell ref="A2:F2"/>
    <mergeCell ref="A3:F3"/>
    <mergeCell ref="A5:A6"/>
    <mergeCell ref="B5:B6"/>
    <mergeCell ref="E5:E6"/>
  </mergeCells>
  <printOptions horizontalCentered="1"/>
  <pageMargins left="0.90551181102362199" right="0.43307086614173201" top="0.511811023622047" bottom="0.511811023622047" header="3.9370078740157501E-2" footer="3.9370078740157501E-2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25. Pendapatan Daerah</vt:lpstr>
      <vt:lpstr>'25. Pendapatan Daerah'!Print_Area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3</dc:creator>
  <cp:lastModifiedBy>LENOVO-5</cp:lastModifiedBy>
  <dcterms:created xsi:type="dcterms:W3CDTF">2024-06-11T02:55:48Z</dcterms:created>
  <dcterms:modified xsi:type="dcterms:W3CDTF">2024-06-11T03:18:59Z</dcterms:modified>
</cp:coreProperties>
</file>