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84F374E9-0704-4A34-B5E4-87DABB3C8D08}" xr6:coauthVersionLast="47" xr6:coauthVersionMax="47" xr10:uidLastSave="{00000000-0000-0000-0000-000000000000}"/>
  <bookViews>
    <workbookView xWindow="-120" yWindow="-120" windowWidth="20730" windowHeight="11040" xr2:uid="{02A4F46C-B810-4D2B-B5F5-DD979CB5753E}"/>
  </bookViews>
  <sheets>
    <sheet name="78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I43" i="1"/>
  <c r="G43" i="1"/>
  <c r="E43" i="1"/>
  <c r="D43" i="1"/>
  <c r="H43" i="1" s="1"/>
  <c r="K42" i="1"/>
  <c r="L42" i="1" s="1"/>
  <c r="J42" i="1"/>
  <c r="H42" i="1"/>
  <c r="F42" i="1"/>
  <c r="C42" i="1"/>
  <c r="B42" i="1"/>
  <c r="K41" i="1"/>
  <c r="L41" i="1" s="1"/>
  <c r="J41" i="1"/>
  <c r="H41" i="1"/>
  <c r="F41" i="1"/>
  <c r="C41" i="1"/>
  <c r="B41" i="1"/>
  <c r="K40" i="1"/>
  <c r="L40" i="1" s="1"/>
  <c r="J40" i="1"/>
  <c r="H40" i="1"/>
  <c r="F40" i="1"/>
  <c r="C40" i="1"/>
  <c r="B40" i="1"/>
  <c r="K39" i="1"/>
  <c r="J39" i="1"/>
  <c r="H39" i="1"/>
  <c r="F39" i="1"/>
  <c r="L39" i="1" s="1"/>
  <c r="C39" i="1"/>
  <c r="B39" i="1"/>
  <c r="K38" i="1"/>
  <c r="L38" i="1" s="1"/>
  <c r="J38" i="1"/>
  <c r="H38" i="1"/>
  <c r="F38" i="1"/>
  <c r="C38" i="1"/>
  <c r="B38" i="1"/>
  <c r="K37" i="1"/>
  <c r="J37" i="1"/>
  <c r="H37" i="1"/>
  <c r="F37" i="1"/>
  <c r="L37" i="1" s="1"/>
  <c r="C37" i="1"/>
  <c r="B37" i="1"/>
  <c r="L36" i="1"/>
  <c r="K36" i="1"/>
  <c r="J36" i="1"/>
  <c r="H36" i="1"/>
  <c r="F36" i="1"/>
  <c r="C36" i="1"/>
  <c r="B36" i="1"/>
  <c r="L35" i="1"/>
  <c r="K35" i="1"/>
  <c r="J35" i="1"/>
  <c r="H35" i="1"/>
  <c r="F35" i="1"/>
  <c r="C35" i="1"/>
  <c r="B35" i="1"/>
  <c r="K34" i="1"/>
  <c r="L34" i="1" s="1"/>
  <c r="J34" i="1"/>
  <c r="H34" i="1"/>
  <c r="F34" i="1"/>
  <c r="C34" i="1"/>
  <c r="B34" i="1"/>
  <c r="K33" i="1"/>
  <c r="L33" i="1" s="1"/>
  <c r="J33" i="1"/>
  <c r="H33" i="1"/>
  <c r="F33" i="1"/>
  <c r="C33" i="1"/>
  <c r="B33" i="1"/>
  <c r="K32" i="1"/>
  <c r="L32" i="1" s="1"/>
  <c r="J32" i="1"/>
  <c r="H32" i="1"/>
  <c r="F32" i="1"/>
  <c r="C32" i="1"/>
  <c r="B32" i="1"/>
  <c r="K31" i="1"/>
  <c r="J31" i="1"/>
  <c r="H31" i="1"/>
  <c r="F31" i="1"/>
  <c r="L31" i="1" s="1"/>
  <c r="C31" i="1"/>
  <c r="B31" i="1"/>
  <c r="K30" i="1"/>
  <c r="L30" i="1" s="1"/>
  <c r="J30" i="1"/>
  <c r="H30" i="1"/>
  <c r="F30" i="1"/>
  <c r="C30" i="1"/>
  <c r="B30" i="1"/>
  <c r="K29" i="1"/>
  <c r="J29" i="1"/>
  <c r="H29" i="1"/>
  <c r="F29" i="1"/>
  <c r="L29" i="1" s="1"/>
  <c r="C29" i="1"/>
  <c r="B29" i="1"/>
  <c r="L28" i="1"/>
  <c r="K28" i="1"/>
  <c r="J28" i="1"/>
  <c r="H28" i="1"/>
  <c r="F28" i="1"/>
  <c r="C28" i="1"/>
  <c r="B28" i="1"/>
  <c r="L27" i="1"/>
  <c r="K27" i="1"/>
  <c r="J27" i="1"/>
  <c r="H27" i="1"/>
  <c r="F27" i="1"/>
  <c r="C27" i="1"/>
  <c r="B27" i="1"/>
  <c r="K26" i="1"/>
  <c r="L26" i="1" s="1"/>
  <c r="J26" i="1"/>
  <c r="H26" i="1"/>
  <c r="F26" i="1"/>
  <c r="C26" i="1"/>
  <c r="B26" i="1"/>
  <c r="K25" i="1"/>
  <c r="L25" i="1" s="1"/>
  <c r="J25" i="1"/>
  <c r="H25" i="1"/>
  <c r="F25" i="1"/>
  <c r="C25" i="1"/>
  <c r="B25" i="1"/>
  <c r="K24" i="1"/>
  <c r="L24" i="1" s="1"/>
  <c r="J24" i="1"/>
  <c r="H24" i="1"/>
  <c r="F24" i="1"/>
  <c r="C24" i="1"/>
  <c r="B24" i="1"/>
  <c r="K23" i="1"/>
  <c r="J23" i="1"/>
  <c r="H23" i="1"/>
  <c r="F23" i="1"/>
  <c r="L23" i="1" s="1"/>
  <c r="C23" i="1"/>
  <c r="B23" i="1"/>
  <c r="K22" i="1"/>
  <c r="L22" i="1" s="1"/>
  <c r="J22" i="1"/>
  <c r="H22" i="1"/>
  <c r="F22" i="1"/>
  <c r="C22" i="1"/>
  <c r="B22" i="1"/>
  <c r="K21" i="1"/>
  <c r="J21" i="1"/>
  <c r="H21" i="1"/>
  <c r="F21" i="1"/>
  <c r="L21" i="1" s="1"/>
  <c r="C21" i="1"/>
  <c r="B21" i="1"/>
  <c r="L20" i="1"/>
  <c r="K20" i="1"/>
  <c r="J20" i="1"/>
  <c r="H20" i="1"/>
  <c r="F20" i="1"/>
  <c r="C20" i="1"/>
  <c r="B20" i="1"/>
  <c r="L19" i="1"/>
  <c r="K19" i="1"/>
  <c r="J19" i="1"/>
  <c r="H19" i="1"/>
  <c r="F19" i="1"/>
  <c r="C19" i="1"/>
  <c r="B19" i="1"/>
  <c r="K18" i="1"/>
  <c r="L18" i="1" s="1"/>
  <c r="J18" i="1"/>
  <c r="H18" i="1"/>
  <c r="F18" i="1"/>
  <c r="C18" i="1"/>
  <c r="B18" i="1"/>
  <c r="K17" i="1"/>
  <c r="L17" i="1" s="1"/>
  <c r="J17" i="1"/>
  <c r="H17" i="1"/>
  <c r="F17" i="1"/>
  <c r="C17" i="1"/>
  <c r="B17" i="1"/>
  <c r="K16" i="1"/>
  <c r="L16" i="1" s="1"/>
  <c r="J16" i="1"/>
  <c r="H16" i="1"/>
  <c r="F16" i="1"/>
  <c r="C16" i="1"/>
  <c r="B16" i="1"/>
  <c r="K15" i="1"/>
  <c r="J15" i="1"/>
  <c r="H15" i="1"/>
  <c r="F15" i="1"/>
  <c r="L15" i="1" s="1"/>
  <c r="C15" i="1"/>
  <c r="B15" i="1"/>
  <c r="K14" i="1"/>
  <c r="L14" i="1" s="1"/>
  <c r="J14" i="1"/>
  <c r="H14" i="1"/>
  <c r="F14" i="1"/>
  <c r="C14" i="1"/>
  <c r="B14" i="1"/>
  <c r="K13" i="1"/>
  <c r="J13" i="1"/>
  <c r="H13" i="1"/>
  <c r="F13" i="1"/>
  <c r="L13" i="1" s="1"/>
  <c r="C13" i="1"/>
  <c r="B13" i="1"/>
  <c r="L12" i="1"/>
  <c r="K12" i="1"/>
  <c r="J12" i="1"/>
  <c r="H12" i="1"/>
  <c r="F12" i="1"/>
  <c r="C12" i="1"/>
  <c r="B12" i="1"/>
  <c r="L11" i="1"/>
  <c r="K11" i="1"/>
  <c r="K43" i="1" s="1"/>
  <c r="J11" i="1"/>
  <c r="H11" i="1"/>
  <c r="F11" i="1"/>
  <c r="C11" i="1"/>
  <c r="B11" i="1"/>
  <c r="G5" i="1"/>
  <c r="G4" i="1"/>
  <c r="F43" i="1" l="1"/>
  <c r="L43" i="1" s="1"/>
</calcChain>
</file>

<file path=xl/sharedStrings.xml><?xml version="1.0" encoding="utf-8"?>
<sst xmlns="http://schemas.openxmlformats.org/spreadsheetml/2006/main" count="25" uniqueCount="18">
  <si>
    <t>TABEL 78</t>
  </si>
  <si>
    <t xml:space="preserve"> </t>
  </si>
  <si>
    <t>PELAYANAN KESEHATAN  PENDERITA HIPERTENSI MENURUT JENIS KELAMIN, KECAMATAN, DAN PUSKESMAS</t>
  </si>
  <si>
    <t>KABUPATEN/KOTA</t>
  </si>
  <si>
    <t>TAHUN</t>
  </si>
  <si>
    <t>NO</t>
  </si>
  <si>
    <t>KECAMATAN</t>
  </si>
  <si>
    <t>PUSKESMAS</t>
  </si>
  <si>
    <r>
      <rPr>
        <b/>
        <sz val="12"/>
        <color rgb="FF000000"/>
        <rFont val="Arial"/>
      </rPr>
      <t xml:space="preserve">JUMLAH ESTIMASI PENDERITA HIPERTENSI BERUSIA </t>
    </r>
    <r>
      <rPr>
        <b/>
        <sz val="12"/>
        <color rgb="FF000000"/>
        <rFont val="Arial"/>
      </rPr>
      <t>≥</t>
    </r>
    <r>
      <rPr>
        <b/>
        <sz val="12"/>
        <color rgb="FF000000"/>
        <rFont val="Arial"/>
      </rPr>
      <t xml:space="preserve"> 15 TAHUN</t>
    </r>
  </si>
  <si>
    <t>MENDAPAT PELAYANAN KESEHATAN</t>
  </si>
  <si>
    <t>LAKI-LAKI</t>
  </si>
  <si>
    <t>PEREMPUAN</t>
  </si>
  <si>
    <t>LAKI-LAKI + PEREMPUAN</t>
  </si>
  <si>
    <t>JUMLAH</t>
  </si>
  <si>
    <t>%</t>
  </si>
  <si>
    <t>TOTAL</t>
  </si>
  <si>
    <t>Sumber: Bidang P2P</t>
  </si>
  <si>
    <t>Estimasi penderita hipertensi kabupaten/kota berdasarkan prevalensi data riset / survei terbaru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</si>
</sst>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!\(#,##0\!\)"/>
    <numFmt numFmtId="165" formatCode="0.0"/>
  </numFmts>
  <fonts count="8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2"/>
      <color rgb="FFFF0000"/>
      <name val="Arial"/>
    </font>
    <font>
      <sz val="11"/>
      <name val="Calibri"/>
    </font>
    <font>
      <b/>
      <i/>
      <sz val="12"/>
      <color rgb="FF000000"/>
      <name val="Arial"/>
    </font>
    <font>
      <sz val="11"/>
      <color theme="1"/>
      <name val="Calibri"/>
    </font>
    <font>
      <sz val="12"/>
      <color rgb="FF000000"/>
      <name val="Arial Narrow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vertical="center"/>
    </xf>
    <xf numFmtId="165" fontId="2" fillId="0" borderId="12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16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5" fontId="1" fillId="0" borderId="14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9643-9DE0-46C4-A436-405866E4FAA0}">
  <sheetPr codeName="Sheet79">
    <pageSetUpPr fitToPage="1"/>
  </sheetPr>
  <dimension ref="A1:Z1000"/>
  <sheetViews>
    <sheetView tabSelected="1" workbookViewId="0">
      <selection activeCell="A3" sqref="A3:L3"/>
    </sheetView>
  </sheetViews>
  <sheetFormatPr defaultColWidth="14.42578125" defaultRowHeight="15" customHeight="1"/>
  <cols>
    <col min="1" max="1" width="5.7109375" style="5" customWidth="1"/>
    <col min="2" max="3" width="25.7109375" style="5" customWidth="1"/>
    <col min="4" max="12" width="15.7109375" style="5" customWidth="1"/>
    <col min="13" max="13" width="9.140625" style="5" customWidth="1"/>
    <col min="14" max="26" width="14.28515625" style="5" customWidth="1"/>
    <col min="27" max="16384" width="14.42578125" style="5"/>
  </cols>
  <sheetData>
    <row r="1" spans="1:26" ht="15.7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2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>
      <c r="A4" s="8"/>
      <c r="B4" s="9"/>
      <c r="C4" s="8"/>
      <c r="D4" s="8"/>
      <c r="E4" s="8"/>
      <c r="F4" s="9" t="s">
        <v>3</v>
      </c>
      <c r="G4" s="10" t="str">
        <f>'[1]1'!$F$5</f>
        <v>PONOROGO</v>
      </c>
      <c r="H4" s="8"/>
      <c r="I4" s="8"/>
      <c r="J4" s="11"/>
      <c r="K4" s="11"/>
      <c r="L4" s="1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>
      <c r="A5" s="8"/>
      <c r="B5" s="9"/>
      <c r="C5" s="9"/>
      <c r="D5" s="8"/>
      <c r="E5" s="8"/>
      <c r="F5" s="9" t="s">
        <v>4</v>
      </c>
      <c r="G5" s="10">
        <f>'[1]1'!$F$6</f>
        <v>2025</v>
      </c>
      <c r="H5" s="8"/>
      <c r="I5" s="8"/>
      <c r="J5" s="11"/>
      <c r="K5" s="11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>
      <c r="A7" s="12" t="s">
        <v>5</v>
      </c>
      <c r="B7" s="12" t="s">
        <v>6</v>
      </c>
      <c r="C7" s="12" t="s">
        <v>7</v>
      </c>
      <c r="D7" s="13" t="s">
        <v>8</v>
      </c>
      <c r="E7" s="14"/>
      <c r="F7" s="15"/>
      <c r="G7" s="16" t="s">
        <v>9</v>
      </c>
      <c r="H7" s="14"/>
      <c r="I7" s="14"/>
      <c r="J7" s="14"/>
      <c r="K7" s="1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0.5" customHeight="1">
      <c r="A8" s="17"/>
      <c r="B8" s="17"/>
      <c r="C8" s="17"/>
      <c r="D8" s="18"/>
      <c r="E8" s="19"/>
      <c r="F8" s="20"/>
      <c r="G8" s="21" t="s">
        <v>10</v>
      </c>
      <c r="H8" s="22"/>
      <c r="I8" s="21" t="s">
        <v>11</v>
      </c>
      <c r="J8" s="22"/>
      <c r="K8" s="23" t="s">
        <v>12</v>
      </c>
      <c r="L8" s="2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2.25" customHeight="1">
      <c r="A9" s="17"/>
      <c r="B9" s="17"/>
      <c r="C9" s="17"/>
      <c r="D9" s="24" t="s">
        <v>10</v>
      </c>
      <c r="E9" s="24" t="s">
        <v>11</v>
      </c>
      <c r="F9" s="24" t="s">
        <v>12</v>
      </c>
      <c r="G9" s="25" t="s">
        <v>13</v>
      </c>
      <c r="H9" s="25" t="s">
        <v>14</v>
      </c>
      <c r="I9" s="25" t="s">
        <v>13</v>
      </c>
      <c r="J9" s="25" t="s">
        <v>14</v>
      </c>
      <c r="K9" s="25" t="s">
        <v>13</v>
      </c>
      <c r="L9" s="25" t="s">
        <v>14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  <c r="J10" s="26">
        <v>10</v>
      </c>
      <c r="K10" s="26">
        <v>11</v>
      </c>
      <c r="L10" s="26">
        <v>12</v>
      </c>
      <c r="M10" s="2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>
      <c r="A11" s="28">
        <v>1</v>
      </c>
      <c r="B11" s="29" t="str">
        <f>'[1]11'!B9</f>
        <v>Ngrayun</v>
      </c>
      <c r="C11" s="29" t="str">
        <f>'[1]11'!C9</f>
        <v>Ngrayun</v>
      </c>
      <c r="D11" s="30">
        <v>938</v>
      </c>
      <c r="E11" s="30">
        <v>924</v>
      </c>
      <c r="F11" s="31">
        <f t="shared" ref="F11:F43" si="0">SUM(D11:E11)</f>
        <v>1862</v>
      </c>
      <c r="G11" s="30">
        <v>447</v>
      </c>
      <c r="H11" s="32">
        <f t="shared" ref="H11:H43" si="1">G11/D11*100</f>
        <v>47.654584221748401</v>
      </c>
      <c r="I11" s="30">
        <v>1167</v>
      </c>
      <c r="J11" s="32">
        <f t="shared" ref="J11:J43" si="2">I11/E11*100</f>
        <v>126.29870129870129</v>
      </c>
      <c r="K11" s="31">
        <f t="shared" ref="K11:K42" si="3">SUM(G11,I11)</f>
        <v>1614</v>
      </c>
      <c r="L11" s="32">
        <f t="shared" ref="L11:L43" si="4">K11/F11*100</f>
        <v>86.680988184747591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>
      <c r="A12" s="28">
        <v>2</v>
      </c>
      <c r="B12" s="29">
        <f>'[1]11'!B10</f>
        <v>0</v>
      </c>
      <c r="C12" s="29" t="str">
        <f>'[1]11'!C10</f>
        <v>Selur</v>
      </c>
      <c r="D12" s="30">
        <v>631</v>
      </c>
      <c r="E12" s="30">
        <v>622</v>
      </c>
      <c r="F12" s="31">
        <f t="shared" si="0"/>
        <v>1253</v>
      </c>
      <c r="G12" s="30">
        <v>327</v>
      </c>
      <c r="H12" s="32">
        <f t="shared" si="1"/>
        <v>51.82250396196514</v>
      </c>
      <c r="I12" s="30">
        <v>637</v>
      </c>
      <c r="J12" s="32">
        <f t="shared" si="2"/>
        <v>102.41157556270097</v>
      </c>
      <c r="K12" s="31">
        <f t="shared" si="3"/>
        <v>964</v>
      </c>
      <c r="L12" s="32">
        <f t="shared" si="4"/>
        <v>76.935355147645652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>
      <c r="A13" s="28">
        <v>3</v>
      </c>
      <c r="B13" s="29" t="str">
        <f>'[1]11'!B11</f>
        <v>Slahung</v>
      </c>
      <c r="C13" s="29" t="str">
        <f>'[1]11'!C11</f>
        <v>Slahung</v>
      </c>
      <c r="D13" s="33">
        <v>751</v>
      </c>
      <c r="E13" s="33">
        <v>759</v>
      </c>
      <c r="F13" s="31">
        <f t="shared" si="0"/>
        <v>1510</v>
      </c>
      <c r="G13" s="30">
        <v>569</v>
      </c>
      <c r="H13" s="32">
        <f t="shared" si="1"/>
        <v>75.765645805592541</v>
      </c>
      <c r="I13" s="30">
        <v>840</v>
      </c>
      <c r="J13" s="32">
        <f t="shared" si="2"/>
        <v>110.67193675889328</v>
      </c>
      <c r="K13" s="31">
        <f t="shared" si="3"/>
        <v>1409</v>
      </c>
      <c r="L13" s="32">
        <f t="shared" si="4"/>
        <v>93.311258278145687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>
      <c r="A14" s="28">
        <v>4</v>
      </c>
      <c r="B14" s="29">
        <f>'[1]11'!B12</f>
        <v>0</v>
      </c>
      <c r="C14" s="29" t="str">
        <f>'[1]11'!C12</f>
        <v>Nailan</v>
      </c>
      <c r="D14" s="33">
        <v>605</v>
      </c>
      <c r="E14" s="33">
        <v>625</v>
      </c>
      <c r="F14" s="31">
        <f t="shared" si="0"/>
        <v>1230</v>
      </c>
      <c r="G14" s="30">
        <v>416</v>
      </c>
      <c r="H14" s="32">
        <f t="shared" si="1"/>
        <v>68.760330578512395</v>
      </c>
      <c r="I14" s="30">
        <v>763</v>
      </c>
      <c r="J14" s="32">
        <f t="shared" si="2"/>
        <v>122.08000000000001</v>
      </c>
      <c r="K14" s="31">
        <f t="shared" si="3"/>
        <v>1179</v>
      </c>
      <c r="L14" s="32">
        <f t="shared" si="4"/>
        <v>95.853658536585357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>
      <c r="A15" s="28">
        <v>5</v>
      </c>
      <c r="B15" s="29" t="str">
        <f>'[1]11'!B13</f>
        <v>Bungkal</v>
      </c>
      <c r="C15" s="29" t="str">
        <f>'[1]11'!C13</f>
        <v>Bungkal</v>
      </c>
      <c r="D15" s="33">
        <v>966</v>
      </c>
      <c r="E15" s="33">
        <v>1010</v>
      </c>
      <c r="F15" s="31">
        <f t="shared" si="0"/>
        <v>1976</v>
      </c>
      <c r="G15" s="30">
        <v>767</v>
      </c>
      <c r="H15" s="32">
        <f t="shared" si="1"/>
        <v>79.399585921325055</v>
      </c>
      <c r="I15" s="30">
        <v>870</v>
      </c>
      <c r="J15" s="32">
        <f t="shared" si="2"/>
        <v>86.138613861386133</v>
      </c>
      <c r="K15" s="31">
        <f t="shared" si="3"/>
        <v>1637</v>
      </c>
      <c r="L15" s="32">
        <f t="shared" si="4"/>
        <v>82.844129554655865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>
      <c r="A16" s="28">
        <v>6</v>
      </c>
      <c r="B16" s="29" t="str">
        <f>'[1]11'!B14</f>
        <v>Sambit</v>
      </c>
      <c r="C16" s="29" t="str">
        <f>'[1]11'!C14</f>
        <v>Sambit</v>
      </c>
      <c r="D16" s="33">
        <v>449</v>
      </c>
      <c r="E16" s="33">
        <v>469</v>
      </c>
      <c r="F16" s="31">
        <f t="shared" si="0"/>
        <v>918</v>
      </c>
      <c r="G16" s="30">
        <v>315</v>
      </c>
      <c r="H16" s="32">
        <f t="shared" si="1"/>
        <v>70.155902004454333</v>
      </c>
      <c r="I16" s="30">
        <v>477</v>
      </c>
      <c r="J16" s="32">
        <f t="shared" si="2"/>
        <v>101.70575692963753</v>
      </c>
      <c r="K16" s="31">
        <f t="shared" si="3"/>
        <v>792</v>
      </c>
      <c r="L16" s="32">
        <f t="shared" si="4"/>
        <v>86.274509803921575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>
      <c r="A17" s="28">
        <v>7</v>
      </c>
      <c r="B17" s="29">
        <f>'[1]11'!B15</f>
        <v>0</v>
      </c>
      <c r="C17" s="29" t="str">
        <f>'[1]11'!C15</f>
        <v>Wringinanom</v>
      </c>
      <c r="D17" s="33">
        <v>569</v>
      </c>
      <c r="E17" s="33">
        <v>570</v>
      </c>
      <c r="F17" s="31">
        <f t="shared" si="0"/>
        <v>1139</v>
      </c>
      <c r="G17" s="30">
        <v>463</v>
      </c>
      <c r="H17" s="32">
        <f t="shared" si="1"/>
        <v>81.370826010544818</v>
      </c>
      <c r="I17" s="30">
        <v>720</v>
      </c>
      <c r="J17" s="32">
        <f t="shared" si="2"/>
        <v>126.31578947368421</v>
      </c>
      <c r="K17" s="31">
        <f t="shared" si="3"/>
        <v>1183</v>
      </c>
      <c r="L17" s="32">
        <f t="shared" si="4"/>
        <v>103.86303775241439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>
      <c r="A18" s="28">
        <v>8</v>
      </c>
      <c r="B18" s="29" t="str">
        <f>'[1]11'!B16</f>
        <v>Sawoo</v>
      </c>
      <c r="C18" s="29" t="str">
        <f>'[1]11'!C16</f>
        <v>Sawoo</v>
      </c>
      <c r="D18" s="33">
        <v>1350</v>
      </c>
      <c r="E18" s="33">
        <v>1366</v>
      </c>
      <c r="F18" s="31">
        <f t="shared" si="0"/>
        <v>2716</v>
      </c>
      <c r="G18" s="30">
        <v>679</v>
      </c>
      <c r="H18" s="32">
        <f t="shared" si="1"/>
        <v>50.296296296296298</v>
      </c>
      <c r="I18" s="30">
        <v>1659</v>
      </c>
      <c r="J18" s="32">
        <f t="shared" si="2"/>
        <v>121.44948755490483</v>
      </c>
      <c r="K18" s="31">
        <f t="shared" si="3"/>
        <v>2338</v>
      </c>
      <c r="L18" s="32">
        <f t="shared" si="4"/>
        <v>86.082474226804123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 customHeight="1">
      <c r="A19" s="28">
        <v>9</v>
      </c>
      <c r="B19" s="29">
        <f>'[1]11'!B17</f>
        <v>0</v>
      </c>
      <c r="C19" s="29" t="str">
        <f>'[1]11'!C17</f>
        <v>Bondrang</v>
      </c>
      <c r="D19" s="33">
        <v>214</v>
      </c>
      <c r="E19" s="33">
        <v>222</v>
      </c>
      <c r="F19" s="31">
        <f t="shared" si="0"/>
        <v>436</v>
      </c>
      <c r="G19" s="30">
        <v>193</v>
      </c>
      <c r="H19" s="32">
        <f t="shared" si="1"/>
        <v>90.186915887850475</v>
      </c>
      <c r="I19" s="30">
        <v>216</v>
      </c>
      <c r="J19" s="32">
        <f t="shared" si="2"/>
        <v>97.297297297297305</v>
      </c>
      <c r="K19" s="31">
        <f t="shared" si="3"/>
        <v>409</v>
      </c>
      <c r="L19" s="32">
        <f t="shared" si="4"/>
        <v>93.807339449541288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>
      <c r="A20" s="28">
        <v>10</v>
      </c>
      <c r="B20" s="29" t="str">
        <f>'[1]11'!B18</f>
        <v>Sooko</v>
      </c>
      <c r="C20" s="29" t="str">
        <f>'[1]11'!C18</f>
        <v>Sooko</v>
      </c>
      <c r="D20" s="33">
        <v>605</v>
      </c>
      <c r="E20" s="33">
        <v>628</v>
      </c>
      <c r="F20" s="31">
        <f t="shared" si="0"/>
        <v>1233</v>
      </c>
      <c r="G20" s="30">
        <v>380</v>
      </c>
      <c r="H20" s="32">
        <f t="shared" si="1"/>
        <v>62.809917355371901</v>
      </c>
      <c r="I20" s="30">
        <v>709</v>
      </c>
      <c r="J20" s="32">
        <f t="shared" si="2"/>
        <v>112.89808917197452</v>
      </c>
      <c r="K20" s="31">
        <f t="shared" si="3"/>
        <v>1089</v>
      </c>
      <c r="L20" s="32">
        <f t="shared" si="4"/>
        <v>88.321167883211686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>
      <c r="A21" s="28">
        <v>11</v>
      </c>
      <c r="B21" s="29" t="str">
        <f>'[1]11'!B19</f>
        <v>Pudak</v>
      </c>
      <c r="C21" s="29" t="str">
        <f>'[1]11'!C19</f>
        <v>Pudak</v>
      </c>
      <c r="D21" s="33">
        <v>238</v>
      </c>
      <c r="E21" s="33">
        <v>241</v>
      </c>
      <c r="F21" s="31">
        <f t="shared" si="0"/>
        <v>479</v>
      </c>
      <c r="G21" s="30">
        <v>121</v>
      </c>
      <c r="H21" s="32">
        <f t="shared" si="1"/>
        <v>50.840336134453779</v>
      </c>
      <c r="I21" s="30">
        <v>306</v>
      </c>
      <c r="J21" s="32">
        <f t="shared" si="2"/>
        <v>126.97095435684646</v>
      </c>
      <c r="K21" s="31">
        <f t="shared" si="3"/>
        <v>427</v>
      </c>
      <c r="L21" s="32">
        <f t="shared" si="4"/>
        <v>89.144050104384135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>
      <c r="A22" s="28">
        <v>12</v>
      </c>
      <c r="B22" s="29" t="str">
        <f>'[1]11'!B20</f>
        <v>Pulung</v>
      </c>
      <c r="C22" s="29" t="str">
        <f>'[1]11'!C20</f>
        <v>Pulung</v>
      </c>
      <c r="D22" s="33">
        <v>793</v>
      </c>
      <c r="E22" s="33">
        <v>814</v>
      </c>
      <c r="F22" s="31">
        <f t="shared" si="0"/>
        <v>1607</v>
      </c>
      <c r="G22" s="30">
        <v>646</v>
      </c>
      <c r="H22" s="32">
        <f t="shared" si="1"/>
        <v>81.462799495586381</v>
      </c>
      <c r="I22" s="30">
        <v>969</v>
      </c>
      <c r="J22" s="32">
        <f t="shared" si="2"/>
        <v>119.04176904176904</v>
      </c>
      <c r="K22" s="31">
        <f t="shared" si="3"/>
        <v>1615</v>
      </c>
      <c r="L22" s="32">
        <f t="shared" si="4"/>
        <v>100.49782202862477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>
      <c r="A23" s="28">
        <v>13</v>
      </c>
      <c r="B23" s="29">
        <f>'[1]11'!B21</f>
        <v>0</v>
      </c>
      <c r="C23" s="29" t="str">
        <f>'[1]11'!C21</f>
        <v>Kesugihan</v>
      </c>
      <c r="D23" s="33">
        <v>523</v>
      </c>
      <c r="E23" s="33">
        <v>537</v>
      </c>
      <c r="F23" s="31">
        <f t="shared" si="0"/>
        <v>1060</v>
      </c>
      <c r="G23" s="30">
        <v>441</v>
      </c>
      <c r="H23" s="32">
        <f t="shared" si="1"/>
        <v>84.321223709369022</v>
      </c>
      <c r="I23" s="30">
        <v>449</v>
      </c>
      <c r="J23" s="32">
        <f t="shared" si="2"/>
        <v>83.612662942271882</v>
      </c>
      <c r="K23" s="31">
        <f t="shared" si="3"/>
        <v>890</v>
      </c>
      <c r="L23" s="32">
        <f t="shared" si="4"/>
        <v>83.962264150943398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>
      <c r="A24" s="28">
        <v>14</v>
      </c>
      <c r="B24" s="29" t="str">
        <f>'[1]11'!B22</f>
        <v>Mlarak</v>
      </c>
      <c r="C24" s="29" t="str">
        <f>'[1]11'!C22</f>
        <v>Mlarak</v>
      </c>
      <c r="D24" s="33">
        <v>889</v>
      </c>
      <c r="E24" s="33">
        <v>913</v>
      </c>
      <c r="F24" s="31">
        <f t="shared" si="0"/>
        <v>1802</v>
      </c>
      <c r="G24" s="30">
        <v>398</v>
      </c>
      <c r="H24" s="32">
        <f t="shared" si="1"/>
        <v>44.769403824521937</v>
      </c>
      <c r="I24" s="30">
        <v>1243</v>
      </c>
      <c r="J24" s="32">
        <f t="shared" si="2"/>
        <v>136.14457831325302</v>
      </c>
      <c r="K24" s="31">
        <f t="shared" si="3"/>
        <v>1641</v>
      </c>
      <c r="L24" s="32">
        <f t="shared" si="4"/>
        <v>91.06548279689234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>
      <c r="A25" s="28">
        <v>15</v>
      </c>
      <c r="B25" s="29" t="str">
        <f>'[1]11'!B23</f>
        <v>Siman</v>
      </c>
      <c r="C25" s="29" t="str">
        <f>'[1]11'!C23</f>
        <v>Siman</v>
      </c>
      <c r="D25" s="33">
        <v>605</v>
      </c>
      <c r="E25" s="33">
        <v>607</v>
      </c>
      <c r="F25" s="31">
        <f t="shared" si="0"/>
        <v>1212</v>
      </c>
      <c r="G25" s="30">
        <v>470</v>
      </c>
      <c r="H25" s="32">
        <f t="shared" si="1"/>
        <v>77.685950413223139</v>
      </c>
      <c r="I25" s="30">
        <v>578</v>
      </c>
      <c r="J25" s="32">
        <f t="shared" si="2"/>
        <v>95.222405271828663</v>
      </c>
      <c r="K25" s="31">
        <f t="shared" si="3"/>
        <v>1048</v>
      </c>
      <c r="L25" s="32">
        <f t="shared" si="4"/>
        <v>86.468646864686477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>
      <c r="A26" s="28">
        <v>16</v>
      </c>
      <c r="B26" s="29">
        <f>'[1]11'!B24</f>
        <v>0</v>
      </c>
      <c r="C26" s="29" t="str">
        <f>'[1]11'!C24</f>
        <v>Ronowijayan</v>
      </c>
      <c r="D26" s="33">
        <v>598</v>
      </c>
      <c r="E26" s="33">
        <v>612</v>
      </c>
      <c r="F26" s="31">
        <f t="shared" si="0"/>
        <v>1210</v>
      </c>
      <c r="G26" s="30">
        <v>312</v>
      </c>
      <c r="H26" s="32">
        <f t="shared" si="1"/>
        <v>52.173913043478258</v>
      </c>
      <c r="I26" s="30">
        <v>817</v>
      </c>
      <c r="J26" s="32">
        <f t="shared" si="2"/>
        <v>133.49673202614377</v>
      </c>
      <c r="K26" s="31">
        <f t="shared" si="3"/>
        <v>1129</v>
      </c>
      <c r="L26" s="32">
        <f t="shared" si="4"/>
        <v>93.305785123966942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>
      <c r="A27" s="28">
        <v>17</v>
      </c>
      <c r="B27" s="29" t="str">
        <f>'[1]11'!B25</f>
        <v>Jetis</v>
      </c>
      <c r="C27" s="29" t="str">
        <f>'[1]11'!C25</f>
        <v>Jetis</v>
      </c>
      <c r="D27" s="33">
        <v>796</v>
      </c>
      <c r="E27" s="33">
        <v>810</v>
      </c>
      <c r="F27" s="31">
        <f t="shared" si="0"/>
        <v>1606</v>
      </c>
      <c r="G27" s="30">
        <v>542</v>
      </c>
      <c r="H27" s="32">
        <f t="shared" si="1"/>
        <v>68.090452261306538</v>
      </c>
      <c r="I27" s="30">
        <v>1119</v>
      </c>
      <c r="J27" s="32">
        <f t="shared" si="2"/>
        <v>138.14814814814815</v>
      </c>
      <c r="K27" s="31">
        <f t="shared" si="3"/>
        <v>1661</v>
      </c>
      <c r="L27" s="32">
        <f t="shared" si="4"/>
        <v>103.42465753424656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>
      <c r="A28" s="28">
        <v>18</v>
      </c>
      <c r="B28" s="29" t="str">
        <f>'[1]11'!B26</f>
        <v>Balong</v>
      </c>
      <c r="C28" s="29" t="str">
        <f>'[1]11'!C26</f>
        <v>Balong</v>
      </c>
      <c r="D28" s="33">
        <v>1188</v>
      </c>
      <c r="E28" s="33">
        <v>1240</v>
      </c>
      <c r="F28" s="31">
        <f t="shared" si="0"/>
        <v>2428</v>
      </c>
      <c r="G28" s="30">
        <v>1505</v>
      </c>
      <c r="H28" s="32">
        <f t="shared" si="1"/>
        <v>126.68350168350169</v>
      </c>
      <c r="I28" s="30">
        <v>1698</v>
      </c>
      <c r="J28" s="32">
        <f t="shared" si="2"/>
        <v>136.93548387096774</v>
      </c>
      <c r="K28" s="31">
        <f t="shared" si="3"/>
        <v>3203</v>
      </c>
      <c r="L28" s="32">
        <f t="shared" si="4"/>
        <v>131.91927512355846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>
      <c r="A29" s="28">
        <v>19</v>
      </c>
      <c r="B29" s="29" t="str">
        <f>'[1]11'!B27</f>
        <v>Kauman</v>
      </c>
      <c r="C29" s="29" t="str">
        <f>'[1]11'!C27</f>
        <v>Kauman</v>
      </c>
      <c r="D29" s="33">
        <v>883</v>
      </c>
      <c r="E29" s="33">
        <v>900</v>
      </c>
      <c r="F29" s="31">
        <f t="shared" si="0"/>
        <v>1783</v>
      </c>
      <c r="G29" s="30">
        <v>730</v>
      </c>
      <c r="H29" s="32">
        <f t="shared" si="1"/>
        <v>82.672706681766712</v>
      </c>
      <c r="I29" s="30">
        <v>882</v>
      </c>
      <c r="J29" s="32">
        <f t="shared" si="2"/>
        <v>98</v>
      </c>
      <c r="K29" s="31">
        <f t="shared" si="3"/>
        <v>1612</v>
      </c>
      <c r="L29" s="32">
        <f t="shared" si="4"/>
        <v>90.409422321929327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>
      <c r="A30" s="28">
        <v>20</v>
      </c>
      <c r="B30" s="29">
        <f>'[1]11'!B28</f>
        <v>0</v>
      </c>
      <c r="C30" s="29" t="str">
        <f>'[1]11'!C28</f>
        <v>Ngrandu</v>
      </c>
      <c r="D30" s="33">
        <v>294</v>
      </c>
      <c r="E30" s="33">
        <v>302</v>
      </c>
      <c r="F30" s="31">
        <f t="shared" si="0"/>
        <v>596</v>
      </c>
      <c r="G30" s="30">
        <v>202</v>
      </c>
      <c r="H30" s="32">
        <f t="shared" si="1"/>
        <v>68.707482993197274</v>
      </c>
      <c r="I30" s="30">
        <v>250</v>
      </c>
      <c r="J30" s="32">
        <f t="shared" si="2"/>
        <v>82.78145695364239</v>
      </c>
      <c r="K30" s="31">
        <f t="shared" si="3"/>
        <v>452</v>
      </c>
      <c r="L30" s="32">
        <f t="shared" si="4"/>
        <v>75.838926174496649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>
      <c r="A31" s="28">
        <v>21</v>
      </c>
      <c r="B31" s="29" t="str">
        <f>'[1]11'!B29</f>
        <v>Jambon</v>
      </c>
      <c r="C31" s="29" t="str">
        <f>'[1]11'!C29</f>
        <v>Jambon</v>
      </c>
      <c r="D31" s="33">
        <v>1199</v>
      </c>
      <c r="E31" s="33">
        <v>1209</v>
      </c>
      <c r="F31" s="31">
        <f t="shared" si="0"/>
        <v>2408</v>
      </c>
      <c r="G31" s="30">
        <v>1038</v>
      </c>
      <c r="H31" s="32">
        <f t="shared" si="1"/>
        <v>86.572143452877398</v>
      </c>
      <c r="I31" s="30">
        <v>1201</v>
      </c>
      <c r="J31" s="32">
        <f t="shared" si="2"/>
        <v>99.338296112489672</v>
      </c>
      <c r="K31" s="31">
        <f t="shared" si="3"/>
        <v>2239</v>
      </c>
      <c r="L31" s="32">
        <f t="shared" si="4"/>
        <v>92.981727574750835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>
      <c r="A32" s="28">
        <v>22</v>
      </c>
      <c r="B32" s="29" t="str">
        <f>'[1]11'!B30</f>
        <v>Badegan</v>
      </c>
      <c r="C32" s="29" t="str">
        <f>'[1]11'!C30</f>
        <v>Badegan</v>
      </c>
      <c r="D32" s="33">
        <v>859</v>
      </c>
      <c r="E32" s="33">
        <v>864</v>
      </c>
      <c r="F32" s="31">
        <f t="shared" si="0"/>
        <v>1723</v>
      </c>
      <c r="G32" s="30">
        <v>564</v>
      </c>
      <c r="H32" s="32">
        <f t="shared" si="1"/>
        <v>65.657741559953436</v>
      </c>
      <c r="I32" s="30">
        <v>1458</v>
      </c>
      <c r="J32" s="32">
        <f t="shared" si="2"/>
        <v>168.75</v>
      </c>
      <c r="K32" s="31">
        <f t="shared" si="3"/>
        <v>2022</v>
      </c>
      <c r="L32" s="32">
        <f t="shared" si="4"/>
        <v>117.35345327916424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>
      <c r="A33" s="28">
        <v>23</v>
      </c>
      <c r="B33" s="29" t="str">
        <f>'[1]11'!B31</f>
        <v>Sampung</v>
      </c>
      <c r="C33" s="29" t="str">
        <f>'[1]11'!C31</f>
        <v>Sampung</v>
      </c>
      <c r="D33" s="33">
        <v>647</v>
      </c>
      <c r="E33" s="33">
        <v>672</v>
      </c>
      <c r="F33" s="31">
        <f t="shared" si="0"/>
        <v>1319</v>
      </c>
      <c r="G33" s="30">
        <v>536</v>
      </c>
      <c r="H33" s="32">
        <f t="shared" si="1"/>
        <v>82.843894899536323</v>
      </c>
      <c r="I33" s="30">
        <v>592</v>
      </c>
      <c r="J33" s="32">
        <f t="shared" si="2"/>
        <v>88.095238095238088</v>
      </c>
      <c r="K33" s="31">
        <f t="shared" si="3"/>
        <v>1128</v>
      </c>
      <c r="L33" s="32">
        <f t="shared" si="4"/>
        <v>85.519332827899916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>
      <c r="A34" s="28">
        <v>24</v>
      </c>
      <c r="B34" s="29">
        <f>'[1]11'!B32</f>
        <v>0</v>
      </c>
      <c r="C34" s="29" t="str">
        <f>'[1]11'!C32</f>
        <v>Kunti</v>
      </c>
      <c r="D34" s="33">
        <v>357</v>
      </c>
      <c r="E34" s="33">
        <v>360</v>
      </c>
      <c r="F34" s="31">
        <f t="shared" si="0"/>
        <v>717</v>
      </c>
      <c r="G34" s="30">
        <v>188</v>
      </c>
      <c r="H34" s="32">
        <f t="shared" si="1"/>
        <v>52.661064425770313</v>
      </c>
      <c r="I34" s="30">
        <v>452</v>
      </c>
      <c r="J34" s="32">
        <f t="shared" si="2"/>
        <v>125.55555555555556</v>
      </c>
      <c r="K34" s="31">
        <f t="shared" si="3"/>
        <v>640</v>
      </c>
      <c r="L34" s="32">
        <f t="shared" si="4"/>
        <v>89.260808926080898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>
      <c r="A35" s="28">
        <v>25</v>
      </c>
      <c r="B35" s="29" t="str">
        <f>'[1]11'!B33</f>
        <v>Sukorejo</v>
      </c>
      <c r="C35" s="29" t="str">
        <f>'[1]11'!C33</f>
        <v>Sukorejo</v>
      </c>
      <c r="D35" s="33">
        <v>1469</v>
      </c>
      <c r="E35" s="33">
        <v>1506</v>
      </c>
      <c r="F35" s="31">
        <f t="shared" si="0"/>
        <v>2975</v>
      </c>
      <c r="G35" s="34">
        <v>3771</v>
      </c>
      <c r="H35" s="32">
        <f t="shared" si="1"/>
        <v>256.70524166099386</v>
      </c>
      <c r="I35" s="30">
        <v>4980</v>
      </c>
      <c r="J35" s="32">
        <f t="shared" si="2"/>
        <v>330.67729083665341</v>
      </c>
      <c r="K35" s="31">
        <f t="shared" si="3"/>
        <v>8751</v>
      </c>
      <c r="L35" s="32">
        <f t="shared" si="4"/>
        <v>294.15126050420167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>
      <c r="A36" s="28">
        <v>26</v>
      </c>
      <c r="B36" s="29" t="str">
        <f>'[1]11'!B34</f>
        <v>Ponorogo</v>
      </c>
      <c r="C36" s="29" t="str">
        <f>'[1]11'!C34</f>
        <v>Po. Utara</v>
      </c>
      <c r="D36" s="33">
        <v>1000</v>
      </c>
      <c r="E36" s="33">
        <v>1023</v>
      </c>
      <c r="F36" s="31">
        <f t="shared" si="0"/>
        <v>2023</v>
      </c>
      <c r="G36" s="30">
        <v>421</v>
      </c>
      <c r="H36" s="32">
        <f t="shared" si="1"/>
        <v>42.1</v>
      </c>
      <c r="I36" s="30">
        <v>1027</v>
      </c>
      <c r="J36" s="32">
        <f t="shared" si="2"/>
        <v>100.39100684261975</v>
      </c>
      <c r="K36" s="31">
        <f t="shared" si="3"/>
        <v>1448</v>
      </c>
      <c r="L36" s="32">
        <f t="shared" si="4"/>
        <v>71.576866040533858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>
      <c r="A37" s="28">
        <v>27</v>
      </c>
      <c r="B37" s="29">
        <f>'[1]11'!B35</f>
        <v>0</v>
      </c>
      <c r="C37" s="29" t="str">
        <f>'[1]11'!C35</f>
        <v>Po. Selatan</v>
      </c>
      <c r="D37" s="33">
        <v>907</v>
      </c>
      <c r="E37" s="33">
        <v>923</v>
      </c>
      <c r="F37" s="31">
        <f t="shared" si="0"/>
        <v>1830</v>
      </c>
      <c r="G37" s="30">
        <v>535</v>
      </c>
      <c r="H37" s="32">
        <f t="shared" si="1"/>
        <v>58.985667034178611</v>
      </c>
      <c r="I37" s="30">
        <v>828</v>
      </c>
      <c r="J37" s="32">
        <f t="shared" si="2"/>
        <v>89.707475622968573</v>
      </c>
      <c r="K37" s="31">
        <f t="shared" si="3"/>
        <v>1363</v>
      </c>
      <c r="L37" s="32">
        <f t="shared" si="4"/>
        <v>74.480874316939889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>
      <c r="A38" s="28">
        <v>28</v>
      </c>
      <c r="B38" s="29" t="str">
        <f>'[1]11'!B36</f>
        <v>Babadan</v>
      </c>
      <c r="C38" s="29" t="str">
        <f>'[1]11'!C36</f>
        <v>Babadan</v>
      </c>
      <c r="D38" s="33">
        <v>1011</v>
      </c>
      <c r="E38" s="33">
        <v>1030</v>
      </c>
      <c r="F38" s="31">
        <f t="shared" si="0"/>
        <v>2041</v>
      </c>
      <c r="G38" s="30">
        <v>690</v>
      </c>
      <c r="H38" s="32">
        <f t="shared" si="1"/>
        <v>68.249258160237389</v>
      </c>
      <c r="I38" s="30">
        <v>692</v>
      </c>
      <c r="J38" s="32">
        <f t="shared" si="2"/>
        <v>67.184466019417471</v>
      </c>
      <c r="K38" s="31">
        <f t="shared" si="3"/>
        <v>1382</v>
      </c>
      <c r="L38" s="32">
        <f t="shared" si="4"/>
        <v>67.711905928466436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 customHeight="1">
      <c r="A39" s="28">
        <v>29</v>
      </c>
      <c r="B39" s="29">
        <f>'[1]11'!B37</f>
        <v>0</v>
      </c>
      <c r="C39" s="29" t="str">
        <f>'[1]11'!C37</f>
        <v>Sukosari</v>
      </c>
      <c r="D39" s="33">
        <v>740</v>
      </c>
      <c r="E39" s="33">
        <v>757</v>
      </c>
      <c r="F39" s="31">
        <f t="shared" si="0"/>
        <v>1497</v>
      </c>
      <c r="G39" s="30">
        <v>302</v>
      </c>
      <c r="H39" s="32">
        <f t="shared" si="1"/>
        <v>40.810810810810807</v>
      </c>
      <c r="I39" s="30">
        <v>730</v>
      </c>
      <c r="J39" s="32">
        <f t="shared" si="2"/>
        <v>96.433289299867894</v>
      </c>
      <c r="K39" s="31">
        <f t="shared" si="3"/>
        <v>1032</v>
      </c>
      <c r="L39" s="32">
        <f t="shared" si="4"/>
        <v>68.937875751503014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" customHeight="1">
      <c r="A40" s="28">
        <v>30</v>
      </c>
      <c r="B40" s="29" t="str">
        <f>'[1]11'!B38</f>
        <v>Jenangan</v>
      </c>
      <c r="C40" s="29" t="str">
        <f>'[1]11'!C38</f>
        <v>Jenangan</v>
      </c>
      <c r="D40" s="33">
        <v>960</v>
      </c>
      <c r="E40" s="33">
        <v>980</v>
      </c>
      <c r="F40" s="31">
        <f t="shared" si="0"/>
        <v>1940</v>
      </c>
      <c r="G40" s="30">
        <v>708</v>
      </c>
      <c r="H40" s="32">
        <f t="shared" si="1"/>
        <v>73.75</v>
      </c>
      <c r="I40" s="30">
        <v>716</v>
      </c>
      <c r="J40" s="32">
        <f t="shared" si="2"/>
        <v>73.061224489795919</v>
      </c>
      <c r="K40" s="31">
        <f t="shared" si="3"/>
        <v>1424</v>
      </c>
      <c r="L40" s="32">
        <f t="shared" si="4"/>
        <v>73.402061855670098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" customHeight="1">
      <c r="A41" s="28">
        <v>31</v>
      </c>
      <c r="B41" s="29">
        <f>'[1]11'!B39</f>
        <v>0</v>
      </c>
      <c r="C41" s="29" t="str">
        <f>'[1]11'!C39</f>
        <v>Setono</v>
      </c>
      <c r="D41" s="33">
        <v>583</v>
      </c>
      <c r="E41" s="33">
        <v>600</v>
      </c>
      <c r="F41" s="31">
        <f t="shared" si="0"/>
        <v>1183</v>
      </c>
      <c r="G41" s="30">
        <v>499</v>
      </c>
      <c r="H41" s="32">
        <f t="shared" si="1"/>
        <v>85.591766723842198</v>
      </c>
      <c r="I41" s="30">
        <v>607</v>
      </c>
      <c r="J41" s="32">
        <f t="shared" si="2"/>
        <v>101.16666666666667</v>
      </c>
      <c r="K41" s="31">
        <f t="shared" si="3"/>
        <v>1106</v>
      </c>
      <c r="L41" s="32">
        <f t="shared" si="4"/>
        <v>93.491124260355036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" customHeight="1">
      <c r="A42" s="28">
        <v>32</v>
      </c>
      <c r="B42" s="29" t="str">
        <f>'[1]11'!B40</f>
        <v>Ngebel</v>
      </c>
      <c r="C42" s="29" t="str">
        <f>'[1]11'!C40</f>
        <v>Ngebel</v>
      </c>
      <c r="D42" s="33">
        <v>542</v>
      </c>
      <c r="E42" s="33">
        <v>546</v>
      </c>
      <c r="F42" s="31">
        <f t="shared" si="0"/>
        <v>1088</v>
      </c>
      <c r="G42" s="30">
        <v>404</v>
      </c>
      <c r="H42" s="32">
        <f t="shared" si="1"/>
        <v>74.538745387453872</v>
      </c>
      <c r="I42" s="30">
        <v>614</v>
      </c>
      <c r="J42" s="32">
        <f t="shared" si="2"/>
        <v>112.45421245421245</v>
      </c>
      <c r="K42" s="31">
        <f t="shared" si="3"/>
        <v>1018</v>
      </c>
      <c r="L42" s="32">
        <f t="shared" si="4"/>
        <v>93.566176470588232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" customHeight="1" thickBot="1">
      <c r="A43" s="35" t="s">
        <v>15</v>
      </c>
      <c r="B43" s="35"/>
      <c r="C43" s="36"/>
      <c r="D43" s="37">
        <f t="shared" ref="D43:E43" si="5">SUM(D11:D42)</f>
        <v>24159</v>
      </c>
      <c r="E43" s="38">
        <f t="shared" si="5"/>
        <v>24641</v>
      </c>
      <c r="F43" s="38">
        <f t="shared" si="0"/>
        <v>48800</v>
      </c>
      <c r="G43" s="38">
        <f>SUM(G11:G42)</f>
        <v>19579</v>
      </c>
      <c r="H43" s="39">
        <f t="shared" si="1"/>
        <v>81.042261683016676</v>
      </c>
      <c r="I43" s="38">
        <f>SUM(I11:I42)</f>
        <v>30266</v>
      </c>
      <c r="J43" s="39">
        <f t="shared" si="2"/>
        <v>122.8278073130149</v>
      </c>
      <c r="K43" s="38">
        <f>SUM(K11:K42)</f>
        <v>49845</v>
      </c>
      <c r="L43" s="39">
        <f t="shared" si="4"/>
        <v>102.14139344262294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2"/>
      <c r="D44" s="40"/>
      <c r="E44" s="40"/>
      <c r="F44" s="40"/>
      <c r="G44" s="40"/>
      <c r="H44" s="40"/>
      <c r="I44" s="40"/>
      <c r="J44" s="40"/>
      <c r="K44" s="40"/>
      <c r="L44" s="4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 t="s">
        <v>16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1" t="s">
        <v>17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:L3"/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1.48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2026-05-22T21:59:26Z</dcterms:created>
  <dcterms:modified xsi:type="dcterms:W3CDTF">2026-05-22T21:59:44Z</dcterms:modified>
</cp:coreProperties>
</file>