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13_ncr:1_{7B2E293F-45BF-45D8-92FE-99A0F95318C8}" xr6:coauthVersionLast="47" xr6:coauthVersionMax="47" xr10:uidLastSave="{00000000-0000-0000-0000-000000000000}"/>
  <bookViews>
    <workbookView xWindow="-120" yWindow="-120" windowWidth="20730" windowHeight="11040" xr2:uid="{00F61002-E4EE-4819-8342-8C9B2A2ABE7F}"/>
  </bookViews>
  <sheets>
    <sheet name="50. Pend Dasar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4" i="1" l="1"/>
  <c r="W44" i="1"/>
  <c r="V44" i="1"/>
  <c r="T44" i="1"/>
  <c r="S44" i="1"/>
  <c r="U44" i="1" s="1"/>
  <c r="Q44" i="1"/>
  <c r="P44" i="1"/>
  <c r="R44" i="1" s="1"/>
  <c r="N44" i="1"/>
  <c r="K44" i="1"/>
  <c r="H44" i="1"/>
  <c r="E44" i="1"/>
  <c r="X42" i="1"/>
  <c r="U42" i="1"/>
  <c r="R42" i="1"/>
  <c r="O42" i="1"/>
  <c r="L42" i="1"/>
  <c r="I42" i="1"/>
  <c r="F42" i="1"/>
  <c r="C42" i="1"/>
  <c r="B42" i="1"/>
  <c r="O41" i="1"/>
  <c r="L41" i="1"/>
  <c r="C41" i="1"/>
  <c r="B41" i="1"/>
  <c r="L40" i="1"/>
  <c r="C40" i="1"/>
  <c r="B40" i="1"/>
  <c r="O39" i="1"/>
  <c r="L39" i="1"/>
  <c r="I39" i="1"/>
  <c r="F39" i="1"/>
  <c r="C39" i="1"/>
  <c r="B39" i="1"/>
  <c r="X38" i="1"/>
  <c r="U38" i="1"/>
  <c r="R38" i="1"/>
  <c r="O38" i="1"/>
  <c r="L38" i="1"/>
  <c r="I38" i="1"/>
  <c r="F38" i="1"/>
  <c r="C38" i="1"/>
  <c r="B38" i="1"/>
  <c r="X37" i="1"/>
  <c r="U37" i="1"/>
  <c r="R37" i="1"/>
  <c r="O37" i="1"/>
  <c r="L37" i="1"/>
  <c r="I37" i="1"/>
  <c r="F37" i="1"/>
  <c r="C37" i="1"/>
  <c r="B37" i="1"/>
  <c r="X36" i="1"/>
  <c r="U36" i="1"/>
  <c r="R36" i="1"/>
  <c r="O36" i="1"/>
  <c r="L36" i="1"/>
  <c r="I36" i="1"/>
  <c r="F36" i="1"/>
  <c r="C36" i="1"/>
  <c r="B36" i="1"/>
  <c r="O35" i="1"/>
  <c r="L35" i="1"/>
  <c r="F35" i="1"/>
  <c r="C35" i="1"/>
  <c r="B35" i="1"/>
  <c r="X34" i="1"/>
  <c r="U34" i="1"/>
  <c r="R34" i="1"/>
  <c r="O34" i="1"/>
  <c r="L34" i="1"/>
  <c r="I34" i="1"/>
  <c r="F34" i="1"/>
  <c r="C34" i="1"/>
  <c r="B34" i="1"/>
  <c r="L33" i="1"/>
  <c r="I33" i="1"/>
  <c r="F33" i="1"/>
  <c r="C33" i="1"/>
  <c r="X32" i="1"/>
  <c r="U32" i="1"/>
  <c r="R32" i="1"/>
  <c r="O32" i="1"/>
  <c r="L32" i="1"/>
  <c r="I32" i="1"/>
  <c r="F32" i="1"/>
  <c r="C32" i="1"/>
  <c r="B32" i="1"/>
  <c r="X31" i="1"/>
  <c r="U31" i="1"/>
  <c r="R31" i="1"/>
  <c r="O31" i="1"/>
  <c r="L31" i="1"/>
  <c r="I31" i="1"/>
  <c r="F31" i="1"/>
  <c r="C31" i="1"/>
  <c r="B31" i="1"/>
  <c r="X30" i="1"/>
  <c r="U30" i="1"/>
  <c r="R30" i="1"/>
  <c r="O30" i="1"/>
  <c r="L30" i="1"/>
  <c r="I30" i="1"/>
  <c r="F30" i="1"/>
  <c r="C30" i="1"/>
  <c r="B30" i="1"/>
  <c r="X29" i="1"/>
  <c r="U29" i="1"/>
  <c r="R29" i="1"/>
  <c r="O29" i="1"/>
  <c r="L29" i="1"/>
  <c r="I29" i="1"/>
  <c r="F29" i="1"/>
  <c r="C29" i="1"/>
  <c r="B29" i="1"/>
  <c r="X28" i="1"/>
  <c r="U28" i="1"/>
  <c r="R28" i="1"/>
  <c r="O28" i="1"/>
  <c r="L28" i="1"/>
  <c r="I28" i="1"/>
  <c r="F28" i="1"/>
  <c r="C28" i="1"/>
  <c r="B28" i="1"/>
  <c r="X27" i="1"/>
  <c r="U27" i="1"/>
  <c r="R27" i="1"/>
  <c r="O27" i="1"/>
  <c r="L27" i="1"/>
  <c r="I27" i="1"/>
  <c r="F27" i="1"/>
  <c r="C27" i="1"/>
  <c r="B27" i="1"/>
  <c r="X26" i="1"/>
  <c r="U26" i="1"/>
  <c r="R26" i="1"/>
  <c r="O26" i="1"/>
  <c r="L26" i="1"/>
  <c r="I26" i="1"/>
  <c r="F26" i="1"/>
  <c r="C26" i="1"/>
  <c r="B26" i="1"/>
  <c r="X25" i="1"/>
  <c r="U25" i="1"/>
  <c r="R25" i="1"/>
  <c r="O25" i="1"/>
  <c r="L25" i="1"/>
  <c r="I25" i="1"/>
  <c r="F25" i="1"/>
  <c r="C25" i="1"/>
  <c r="B25" i="1"/>
  <c r="X24" i="1"/>
  <c r="U24" i="1"/>
  <c r="R24" i="1"/>
  <c r="O24" i="1"/>
  <c r="L24" i="1"/>
  <c r="I24" i="1"/>
  <c r="F24" i="1"/>
  <c r="C24" i="1"/>
  <c r="B24" i="1"/>
  <c r="X23" i="1"/>
  <c r="U23" i="1"/>
  <c r="R23" i="1"/>
  <c r="O23" i="1"/>
  <c r="L23" i="1"/>
  <c r="I23" i="1"/>
  <c r="F23" i="1"/>
  <c r="C23" i="1"/>
  <c r="B23" i="1"/>
  <c r="X22" i="1"/>
  <c r="U22" i="1"/>
  <c r="R22" i="1"/>
  <c r="O22" i="1"/>
  <c r="L22" i="1"/>
  <c r="I22" i="1"/>
  <c r="F22" i="1"/>
  <c r="C22" i="1"/>
  <c r="B22" i="1"/>
  <c r="X21" i="1"/>
  <c r="U21" i="1"/>
  <c r="R21" i="1"/>
  <c r="O21" i="1"/>
  <c r="L21" i="1"/>
  <c r="I21" i="1"/>
  <c r="F21" i="1"/>
  <c r="C21" i="1"/>
  <c r="B21" i="1"/>
  <c r="X20" i="1"/>
  <c r="U20" i="1"/>
  <c r="R20" i="1"/>
  <c r="O20" i="1"/>
  <c r="L20" i="1"/>
  <c r="I20" i="1"/>
  <c r="F20" i="1"/>
  <c r="C20" i="1"/>
  <c r="B20" i="1"/>
  <c r="X19" i="1"/>
  <c r="U19" i="1"/>
  <c r="R19" i="1"/>
  <c r="O19" i="1"/>
  <c r="L19" i="1"/>
  <c r="I19" i="1"/>
  <c r="F19" i="1"/>
  <c r="C19" i="1"/>
  <c r="B19" i="1"/>
  <c r="X18" i="1"/>
  <c r="U18" i="1"/>
  <c r="R18" i="1"/>
  <c r="O18" i="1"/>
  <c r="L18" i="1"/>
  <c r="I18" i="1"/>
  <c r="F18" i="1"/>
  <c r="C18" i="1"/>
  <c r="B18" i="1"/>
  <c r="X17" i="1"/>
  <c r="U17" i="1"/>
  <c r="R17" i="1"/>
  <c r="O17" i="1"/>
  <c r="L17" i="1"/>
  <c r="I17" i="1"/>
  <c r="F17" i="1"/>
  <c r="C17" i="1"/>
  <c r="B17" i="1"/>
  <c r="X16" i="1"/>
  <c r="U16" i="1"/>
  <c r="R16" i="1"/>
  <c r="O16" i="1"/>
  <c r="L16" i="1"/>
  <c r="I16" i="1"/>
  <c r="F16" i="1"/>
  <c r="C16" i="1"/>
  <c r="B16" i="1"/>
  <c r="X15" i="1"/>
  <c r="U15" i="1"/>
  <c r="R15" i="1"/>
  <c r="M15" i="1"/>
  <c r="M44" i="1" s="1"/>
  <c r="O44" i="1" s="1"/>
  <c r="J15" i="1"/>
  <c r="J44" i="1" s="1"/>
  <c r="I15" i="1"/>
  <c r="G15" i="1"/>
  <c r="G44" i="1" s="1"/>
  <c r="F15" i="1"/>
  <c r="D15" i="1"/>
  <c r="D44" i="1" s="1"/>
  <c r="F44" i="1" s="1"/>
  <c r="C15" i="1"/>
  <c r="B15" i="1"/>
  <c r="X14" i="1"/>
  <c r="U14" i="1"/>
  <c r="R14" i="1"/>
  <c r="O14" i="1"/>
  <c r="L14" i="1"/>
  <c r="I14" i="1"/>
  <c r="F14" i="1"/>
  <c r="C14" i="1"/>
  <c r="B14" i="1"/>
  <c r="X13" i="1"/>
  <c r="U13" i="1"/>
  <c r="R13" i="1"/>
  <c r="O13" i="1"/>
  <c r="L13" i="1"/>
  <c r="I13" i="1"/>
  <c r="F13" i="1"/>
  <c r="C13" i="1"/>
  <c r="B13" i="1"/>
  <c r="X12" i="1"/>
  <c r="U12" i="1"/>
  <c r="R12" i="1"/>
  <c r="O12" i="1"/>
  <c r="L12" i="1"/>
  <c r="I12" i="1"/>
  <c r="F12" i="1"/>
  <c r="C12" i="1"/>
  <c r="B12" i="1"/>
  <c r="X11" i="1"/>
  <c r="U11" i="1"/>
  <c r="R11" i="1"/>
  <c r="O11" i="1"/>
  <c r="L11" i="1"/>
  <c r="I11" i="1"/>
  <c r="F11" i="1"/>
  <c r="C11" i="1"/>
  <c r="B11" i="1"/>
  <c r="L5" i="1"/>
  <c r="L4" i="1"/>
  <c r="I44" i="1" l="1"/>
  <c r="L44" i="1"/>
  <c r="L15" i="1"/>
  <c r="O15" i="1"/>
</calcChain>
</file>

<file path=xl/sharedStrings.xml><?xml version="1.0" encoding="utf-8"?>
<sst xmlns="http://schemas.openxmlformats.org/spreadsheetml/2006/main" count="46" uniqueCount="26">
  <si>
    <t>TABEL 50</t>
  </si>
  <si>
    <t xml:space="preserve">CAKUPAN PEMERIKSAAN KESEHATAN GRATIS PESERTA DIDIK SD/MI, SMP/MTS, SMA/MA SERTA USIA PENDIDIKAN DASAR MENURUT KECAMATAN DAN PUSKESMAS </t>
  </si>
  <si>
    <t>KABUPATEN/KOTA</t>
  </si>
  <si>
    <t>TAHUN</t>
  </si>
  <si>
    <t>KECAMATAN</t>
  </si>
  <si>
    <t>PUSKESMAS</t>
  </si>
  <si>
    <t>PESERTA DIDIK SEKOLAH</t>
  </si>
  <si>
    <t>USIA PENDIDIKAN DASAR (KELAS 1-9)</t>
  </si>
  <si>
    <t>SEKOLAH</t>
  </si>
  <si>
    <t xml:space="preserve">SD/MI </t>
  </si>
  <si>
    <t>SMP/MTS</t>
  </si>
  <si>
    <t>SMA/MA</t>
  </si>
  <si>
    <t xml:space="preserve"> SMA/MA</t>
  </si>
  <si>
    <t>JUMLAH PESERTA DIDIK</t>
  </si>
  <si>
    <t>MENDAPAT PEMERIKSAAN KESEHATAN GRATIS</t>
  </si>
  <si>
    <t>%</t>
  </si>
  <si>
    <t>JUMLAH</t>
  </si>
  <si>
    <t>MENDAPAT PELAYANAN KESEHATAN</t>
  </si>
  <si>
    <t>96,5</t>
  </si>
  <si>
    <t>100,0</t>
  </si>
  <si>
    <t>98,02</t>
  </si>
  <si>
    <t>98,94</t>
  </si>
  <si>
    <t>98,48</t>
  </si>
  <si>
    <t>95,6</t>
  </si>
  <si>
    <t>61,2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</si>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</sst>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!\(#,##0\!\)"/>
    <numFmt numFmtId="165" formatCode="#,##0.0_);\(#,##0.0\)"/>
  </numFmts>
  <fonts count="5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64" fontId="2" fillId="0" borderId="10" xfId="0" applyNumberFormat="1" applyFont="1" applyBorder="1" applyAlignment="1">
      <alignment vertical="center"/>
    </xf>
    <xf numFmtId="165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165" fontId="2" fillId="0" borderId="1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165" fontId="1" fillId="0" borderId="23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mpiran%20Tabel%20Profilke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Sheet3"/>
      <sheetName val="1. Jml Pend"/>
      <sheetName val="2. Jns Kel n Umur"/>
      <sheetName val="3. Melek Huruf"/>
      <sheetName val="4. Fasyankes"/>
      <sheetName val="5. Kunjungan"/>
      <sheetName val="6. Pasien Mati"/>
      <sheetName val="7. BOR"/>
      <sheetName val="8. Penyakit Rajal"/>
      <sheetName val="9. Penyakit Ranap"/>
      <sheetName val="10. Penyakit Fatal"/>
      <sheetName val="11. Obat Esensial"/>
      <sheetName val="12.Posyandu"/>
      <sheetName val="13. Dokter"/>
      <sheetName val="14. Perawat Bidan"/>
      <sheetName val="15. KM KL Gizi"/>
      <sheetName val="16. Farm Psiko "/>
      <sheetName val="17. Biomedik Terapi Fisik Tekni"/>
      <sheetName val="18. Tenaga Penunjang "/>
      <sheetName val="19. JKN"/>
      <sheetName val="20. Anggaran "/>
      <sheetName val="21. Kelahiran jns kel"/>
      <sheetName val="22. Kelahiran kab"/>
      <sheetName val="23. Kematian Ibu"/>
      <sheetName val="24. Kematian kab"/>
      <sheetName val="25. Kematian penyebab"/>
      <sheetName val="26. Bumil Bulin Nifas "/>
      <sheetName val="27. Td WUS Hamil"/>
      <sheetName val="28. TTD Bumil"/>
      <sheetName val="29. KB Aktif"/>
      <sheetName val="30. PUS 4T"/>
      <sheetName val="31. KB Pasca Persalinan"/>
      <sheetName val="32. Kompikasi Kebidanan"/>
      <sheetName val="33. Komplikasi Neonatal"/>
      <sheetName val="34. Kematian Neo Bayi Balita"/>
      <sheetName val="35.Kematian Neo Bayi Balita PKM"/>
      <sheetName val="36. Kematian Neo Penyebab"/>
      <sheetName val="37. Kematian Anak Balita"/>
      <sheetName val="38. BBLR"/>
      <sheetName val="39. Kunjungan Neo"/>
      <sheetName val="40. BBL Mendapat IMD"/>
      <sheetName val="41. Imun Lengkap"/>
      <sheetName val="42. Imun Lengkap PKM "/>
      <sheetName val="43. Imun Bayi Lengkap"/>
      <sheetName val="44. Imunisasi Antigen Baru"/>
      <sheetName val="45. Imunisasi Baduta"/>
      <sheetName val="46. Vit A"/>
      <sheetName val="47. Balita"/>
      <sheetName val="48. Balita ditimbang"/>
      <sheetName val="49. Status Gizi balita"/>
      <sheetName val="50. Pend Dasar"/>
      <sheetName val="51. Imun Anak Sekolah"/>
      <sheetName val="52. Gilut"/>
      <sheetName val="53. Gilut SD"/>
      <sheetName val="54. Usipro"/>
      <sheetName val="55. Catin"/>
      <sheetName val="56. Usila"/>
      <sheetName val="57. Kesga"/>
      <sheetName val="58. Kelas Bumil"/>
      <sheetName val="59. Terduga TB"/>
      <sheetName val="60. Keberhasilan Pengobatan TB"/>
      <sheetName val="61. Pneumonia"/>
      <sheetName val="62. HIV"/>
      <sheetName val="63. ODHIV Baru"/>
      <sheetName val="64. Diare"/>
      <sheetName val="65. Hep B"/>
      <sheetName val="66. Bayi Reaktif HBsAg"/>
      <sheetName val="67. Kusta Baru"/>
      <sheetName val="68. Kusta Cacat"/>
      <sheetName val="69. Kusta"/>
      <sheetName val="70. Kusta Selesai Berobat"/>
      <sheetName val="71. AFP Non Polio"/>
      <sheetName val="72. PD3I"/>
      <sheetName val="73. KLB &lt;24jam"/>
      <sheetName val="74. KLB"/>
      <sheetName val="75. DBD"/>
      <sheetName val="76. Malaria "/>
      <sheetName val="77. Filariasis"/>
      <sheetName val="78. HT"/>
      <sheetName val="79. DM"/>
      <sheetName val="80. IVA Sadanis"/>
      <sheetName val="81. ODGJ"/>
      <sheetName val="82. Sarana Air Minum"/>
      <sheetName val="83. SKAMRT"/>
      <sheetName val="84. KK Sanitasi"/>
      <sheetName val="85. STBM"/>
      <sheetName val="86. TFU"/>
      <sheetName val="87. TPP"/>
      <sheetName val="88. Kualitas Udara"/>
    </sheetNames>
    <sheetDataSet>
      <sheetData sheetId="0"/>
      <sheetData sheetId="1"/>
      <sheetData sheetId="2">
        <row r="5">
          <cell r="F5" t="str">
            <v>PONOROGO</v>
          </cell>
        </row>
        <row r="6">
          <cell r="F6">
            <v>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B24" t="str">
            <v>Siman</v>
          </cell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7708-5CB8-40DA-BFA3-E5385A35C2D9}">
  <dimension ref="A1:Z1000"/>
  <sheetViews>
    <sheetView tabSelected="1" workbookViewId="0">
      <pane ySplit="10" topLeftCell="A11" activePane="bottomLeft" state="frozen"/>
      <selection pane="bottomLeft" activeCell="C49" sqref="C49"/>
    </sheetView>
  </sheetViews>
  <sheetFormatPr defaultColWidth="14.42578125" defaultRowHeight="15" customHeight="1"/>
  <cols>
    <col min="1" max="1" width="6.28515625" style="3" customWidth="1"/>
    <col min="2" max="3" width="18.5703125" style="3" customWidth="1"/>
    <col min="4" max="4" width="20.42578125" style="3" customWidth="1"/>
    <col min="5" max="26" width="18.5703125" style="3" customWidth="1"/>
    <col min="27" max="16384" width="14.42578125" style="3"/>
  </cols>
  <sheetData>
    <row r="1" spans="1:26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>
      <c r="A3" s="34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2"/>
      <c r="Z3" s="2"/>
    </row>
    <row r="4" spans="1:26" ht="15.75">
      <c r="A4" s="4"/>
      <c r="B4" s="4"/>
      <c r="C4" s="4"/>
      <c r="D4" s="4"/>
      <c r="E4" s="4"/>
      <c r="F4" s="4"/>
      <c r="G4" s="4"/>
      <c r="H4" s="4"/>
      <c r="I4" s="4"/>
      <c r="J4" s="4"/>
      <c r="K4" s="5" t="s">
        <v>2</v>
      </c>
      <c r="L4" s="6" t="str">
        <f>'[1]1. Jml Pend'!$F$5</f>
        <v>PONOROGO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</row>
    <row r="5" spans="1:26" ht="15.75">
      <c r="A5" s="4"/>
      <c r="B5" s="4"/>
      <c r="C5" s="4"/>
      <c r="D5" s="4"/>
      <c r="E5" s="4"/>
      <c r="F5" s="4"/>
      <c r="G5" s="4"/>
      <c r="H5" s="4"/>
      <c r="I5" s="4"/>
      <c r="J5" s="4"/>
      <c r="K5" s="5" t="s">
        <v>3</v>
      </c>
      <c r="L5" s="6">
        <f>'[1]1. Jml Pend'!$F$6</f>
        <v>2025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2"/>
      <c r="Z5" s="2"/>
    </row>
    <row r="6" spans="1:26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7"/>
      <c r="N6" s="7"/>
      <c r="O6" s="7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>
      <c r="A7" s="36"/>
      <c r="B7" s="36" t="s">
        <v>4</v>
      </c>
      <c r="C7" s="36" t="s">
        <v>5</v>
      </c>
      <c r="D7" s="39" t="s">
        <v>6</v>
      </c>
      <c r="E7" s="40"/>
      <c r="F7" s="40"/>
      <c r="G7" s="40"/>
      <c r="H7" s="40"/>
      <c r="I7" s="40"/>
      <c r="J7" s="40"/>
      <c r="K7" s="40"/>
      <c r="L7" s="40"/>
      <c r="M7" s="41" t="s">
        <v>7</v>
      </c>
      <c r="N7" s="35"/>
      <c r="O7" s="42"/>
      <c r="P7" s="46" t="s">
        <v>8</v>
      </c>
      <c r="Q7" s="47"/>
      <c r="R7" s="47"/>
      <c r="S7" s="47"/>
      <c r="T7" s="47"/>
      <c r="U7" s="47"/>
      <c r="V7" s="47"/>
      <c r="W7" s="47"/>
      <c r="X7" s="48"/>
      <c r="Y7" s="2"/>
      <c r="Z7" s="2"/>
    </row>
    <row r="8" spans="1:26" ht="24" customHeight="1">
      <c r="A8" s="37"/>
      <c r="B8" s="37"/>
      <c r="C8" s="37"/>
      <c r="D8" s="31" t="s">
        <v>9</v>
      </c>
      <c r="E8" s="32"/>
      <c r="F8" s="33"/>
      <c r="G8" s="31" t="s">
        <v>10</v>
      </c>
      <c r="H8" s="32"/>
      <c r="I8" s="33"/>
      <c r="J8" s="31" t="s">
        <v>11</v>
      </c>
      <c r="K8" s="32"/>
      <c r="L8" s="33"/>
      <c r="M8" s="43"/>
      <c r="N8" s="44"/>
      <c r="O8" s="45"/>
      <c r="P8" s="31" t="s">
        <v>9</v>
      </c>
      <c r="Q8" s="32"/>
      <c r="R8" s="33"/>
      <c r="S8" s="31" t="s">
        <v>10</v>
      </c>
      <c r="T8" s="32"/>
      <c r="U8" s="33"/>
      <c r="V8" s="31" t="s">
        <v>12</v>
      </c>
      <c r="W8" s="32"/>
      <c r="X8" s="33"/>
      <c r="Y8" s="2"/>
      <c r="Z8" s="2"/>
    </row>
    <row r="9" spans="1:26" ht="61.5" customHeight="1">
      <c r="A9" s="38"/>
      <c r="B9" s="38"/>
      <c r="C9" s="38"/>
      <c r="D9" s="8" t="s">
        <v>13</v>
      </c>
      <c r="E9" s="9" t="s">
        <v>14</v>
      </c>
      <c r="F9" s="9" t="s">
        <v>15</v>
      </c>
      <c r="G9" s="8" t="s">
        <v>13</v>
      </c>
      <c r="H9" s="9" t="s">
        <v>14</v>
      </c>
      <c r="I9" s="9" t="s">
        <v>15</v>
      </c>
      <c r="J9" s="8" t="s">
        <v>13</v>
      </c>
      <c r="K9" s="9" t="s">
        <v>14</v>
      </c>
      <c r="L9" s="9" t="s">
        <v>15</v>
      </c>
      <c r="M9" s="8" t="s">
        <v>16</v>
      </c>
      <c r="N9" s="9" t="s">
        <v>17</v>
      </c>
      <c r="O9" s="9" t="s">
        <v>15</v>
      </c>
      <c r="P9" s="10" t="s">
        <v>16</v>
      </c>
      <c r="Q9" s="9" t="s">
        <v>14</v>
      </c>
      <c r="R9" s="9" t="s">
        <v>15</v>
      </c>
      <c r="S9" s="10" t="s">
        <v>16</v>
      </c>
      <c r="T9" s="9" t="s">
        <v>14</v>
      </c>
      <c r="U9" s="9" t="s">
        <v>15</v>
      </c>
      <c r="V9" s="10" t="s">
        <v>16</v>
      </c>
      <c r="W9" s="9" t="s">
        <v>14</v>
      </c>
      <c r="X9" s="9" t="s">
        <v>15</v>
      </c>
      <c r="Y9" s="2"/>
      <c r="Z9" s="2"/>
    </row>
    <row r="10" spans="1:26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2"/>
      <c r="Z10" s="2"/>
    </row>
    <row r="11" spans="1:26" ht="16.5" customHeight="1">
      <c r="A11" s="12">
        <v>1</v>
      </c>
      <c r="B11" s="13" t="str">
        <f>'[1]11. Obat Esensial'!B9</f>
        <v>Ngrayun</v>
      </c>
      <c r="C11" s="13" t="str">
        <f>'[1]11. Obat Esensial'!C9</f>
        <v>Ngrayun</v>
      </c>
      <c r="D11" s="14">
        <v>2689</v>
      </c>
      <c r="E11" s="14">
        <v>2084</v>
      </c>
      <c r="F11" s="15">
        <f t="shared" ref="F11:F39" si="0">E11/D11*100</f>
        <v>77.50092971364819</v>
      </c>
      <c r="G11" s="14">
        <v>1364</v>
      </c>
      <c r="H11" s="14">
        <v>928</v>
      </c>
      <c r="I11" s="15">
        <f t="shared" ref="I11:I34" si="1">H11/G11*100</f>
        <v>68.035190615835774</v>
      </c>
      <c r="J11" s="14">
        <v>1354</v>
      </c>
      <c r="K11" s="14">
        <v>292</v>
      </c>
      <c r="L11" s="15">
        <f t="shared" ref="L11:L42" si="2">K11/J11*100</f>
        <v>21.565731166912851</v>
      </c>
      <c r="M11" s="16">
        <v>4049</v>
      </c>
      <c r="N11" s="16">
        <v>3012</v>
      </c>
      <c r="O11" s="15">
        <f t="shared" ref="O11:O32" si="3">N11/M11*100</f>
        <v>74.388737959990124</v>
      </c>
      <c r="P11" s="14">
        <v>30</v>
      </c>
      <c r="Q11" s="14">
        <v>30</v>
      </c>
      <c r="R11" s="15">
        <f t="shared" ref="R11:R32" si="4">Q11/P11*100</f>
        <v>100</v>
      </c>
      <c r="S11" s="14">
        <v>14</v>
      </c>
      <c r="T11" s="14">
        <v>14</v>
      </c>
      <c r="U11" s="15">
        <f t="shared" ref="U11:U32" si="5">T11/S11*100</f>
        <v>100</v>
      </c>
      <c r="V11" s="14">
        <v>5</v>
      </c>
      <c r="W11" s="14">
        <v>5</v>
      </c>
      <c r="X11" s="15">
        <f t="shared" ref="X11:X32" si="6">W11/V11*100</f>
        <v>100</v>
      </c>
      <c r="Y11" s="2"/>
      <c r="Z11" s="2"/>
    </row>
    <row r="12" spans="1:26" ht="16.5" customHeight="1">
      <c r="A12" s="17">
        <v>2</v>
      </c>
      <c r="B12" s="13">
        <f>'[1]11. Obat Esensial'!B10</f>
        <v>0</v>
      </c>
      <c r="C12" s="13" t="str">
        <f>'[1]11. Obat Esensial'!C10</f>
        <v>Selur</v>
      </c>
      <c r="D12" s="14">
        <v>3331</v>
      </c>
      <c r="E12" s="14">
        <v>1478</v>
      </c>
      <c r="F12" s="15">
        <f t="shared" si="0"/>
        <v>44.371059741819273</v>
      </c>
      <c r="G12" s="14">
        <v>918</v>
      </c>
      <c r="H12" s="14">
        <v>554</v>
      </c>
      <c r="I12" s="15">
        <f t="shared" si="1"/>
        <v>60.348583877995644</v>
      </c>
      <c r="J12" s="14">
        <v>911</v>
      </c>
      <c r="K12" s="14">
        <v>307</v>
      </c>
      <c r="L12" s="15">
        <f t="shared" si="2"/>
        <v>33.699231613611417</v>
      </c>
      <c r="M12" s="16">
        <v>2725</v>
      </c>
      <c r="N12" s="16">
        <v>2032</v>
      </c>
      <c r="O12" s="15">
        <f t="shared" si="3"/>
        <v>74.568807339449535</v>
      </c>
      <c r="P12" s="14">
        <v>19</v>
      </c>
      <c r="Q12" s="14">
        <v>19</v>
      </c>
      <c r="R12" s="15">
        <f t="shared" si="4"/>
        <v>100</v>
      </c>
      <c r="S12" s="14">
        <v>7</v>
      </c>
      <c r="T12" s="14">
        <v>7</v>
      </c>
      <c r="U12" s="15">
        <f t="shared" si="5"/>
        <v>100</v>
      </c>
      <c r="V12" s="14">
        <v>1</v>
      </c>
      <c r="W12" s="14">
        <v>1</v>
      </c>
      <c r="X12" s="15">
        <f t="shared" si="6"/>
        <v>100</v>
      </c>
      <c r="Y12" s="2"/>
      <c r="Z12" s="2"/>
    </row>
    <row r="13" spans="1:26" ht="16.5" customHeight="1">
      <c r="A13" s="17">
        <v>3</v>
      </c>
      <c r="B13" s="13" t="str">
        <f>'[1]11. Obat Esensial'!B11</f>
        <v>Slahung</v>
      </c>
      <c r="C13" s="13" t="str">
        <f>'[1]11. Obat Esensial'!C11</f>
        <v>Slahung</v>
      </c>
      <c r="D13" s="14">
        <v>1405</v>
      </c>
      <c r="E13" s="14">
        <v>1350</v>
      </c>
      <c r="F13" s="15">
        <f t="shared" si="0"/>
        <v>96.085409252669038</v>
      </c>
      <c r="G13" s="14">
        <v>730</v>
      </c>
      <c r="H13" s="14">
        <v>674</v>
      </c>
      <c r="I13" s="15">
        <f t="shared" si="1"/>
        <v>92.328767123287676</v>
      </c>
      <c r="J13" s="14">
        <v>1983</v>
      </c>
      <c r="K13" s="14">
        <v>1836</v>
      </c>
      <c r="L13" s="15">
        <f t="shared" si="2"/>
        <v>92.586989409984881</v>
      </c>
      <c r="M13" s="16">
        <v>2135</v>
      </c>
      <c r="N13" s="16">
        <v>2024</v>
      </c>
      <c r="O13" s="15">
        <f t="shared" si="3"/>
        <v>94.800936768149882</v>
      </c>
      <c r="P13" s="14">
        <v>24</v>
      </c>
      <c r="Q13" s="14">
        <v>24</v>
      </c>
      <c r="R13" s="15">
        <f t="shared" si="4"/>
        <v>100</v>
      </c>
      <c r="S13" s="14">
        <v>7</v>
      </c>
      <c r="T13" s="14">
        <v>7</v>
      </c>
      <c r="U13" s="15">
        <f t="shared" si="5"/>
        <v>100</v>
      </c>
      <c r="V13" s="14">
        <v>5</v>
      </c>
      <c r="W13" s="14">
        <v>5</v>
      </c>
      <c r="X13" s="15">
        <f t="shared" si="6"/>
        <v>100</v>
      </c>
      <c r="Y13" s="2"/>
      <c r="Z13" s="2"/>
    </row>
    <row r="14" spans="1:26" ht="16.5" customHeight="1">
      <c r="A14" s="17">
        <v>4</v>
      </c>
      <c r="B14" s="13">
        <f>'[1]11. Obat Esensial'!B12</f>
        <v>0</v>
      </c>
      <c r="C14" s="13" t="str">
        <f>'[1]11. Obat Esensial'!C12</f>
        <v>Nailan</v>
      </c>
      <c r="D14" s="14">
        <v>2250</v>
      </c>
      <c r="E14" s="14">
        <v>2070</v>
      </c>
      <c r="F14" s="15">
        <f t="shared" si="0"/>
        <v>92</v>
      </c>
      <c r="G14" s="14">
        <v>478</v>
      </c>
      <c r="H14" s="14">
        <v>394</v>
      </c>
      <c r="I14" s="15">
        <f t="shared" si="1"/>
        <v>82.426778242677827</v>
      </c>
      <c r="J14" s="14">
        <v>573</v>
      </c>
      <c r="K14" s="14">
        <v>444</v>
      </c>
      <c r="L14" s="15">
        <f t="shared" si="2"/>
        <v>77.486910994764401</v>
      </c>
      <c r="M14" s="16">
        <v>2728</v>
      </c>
      <c r="N14" s="16">
        <v>2464</v>
      </c>
      <c r="O14" s="15">
        <f t="shared" si="3"/>
        <v>90.322580645161281</v>
      </c>
      <c r="P14" s="14">
        <v>20</v>
      </c>
      <c r="Q14" s="14">
        <v>20</v>
      </c>
      <c r="R14" s="15">
        <f t="shared" si="4"/>
        <v>100</v>
      </c>
      <c r="S14" s="14">
        <v>4</v>
      </c>
      <c r="T14" s="14">
        <v>4</v>
      </c>
      <c r="U14" s="15">
        <f t="shared" si="5"/>
        <v>100</v>
      </c>
      <c r="V14" s="14">
        <v>4</v>
      </c>
      <c r="W14" s="14">
        <v>4</v>
      </c>
      <c r="X14" s="15">
        <f t="shared" si="6"/>
        <v>100</v>
      </c>
      <c r="Y14" s="2"/>
      <c r="Z14" s="2"/>
    </row>
    <row r="15" spans="1:26" ht="25.5" customHeight="1">
      <c r="A15" s="17">
        <v>5</v>
      </c>
      <c r="B15" s="13" t="str">
        <f>'[1]11. Obat Esensial'!B13</f>
        <v>Bungkal</v>
      </c>
      <c r="C15" s="13" t="str">
        <f>'[1]11. Obat Esensial'!C13</f>
        <v>Bungkal</v>
      </c>
      <c r="D15" s="14">
        <f>1435+1415</f>
        <v>2850</v>
      </c>
      <c r="E15" s="14">
        <v>2275</v>
      </c>
      <c r="F15" s="15">
        <f t="shared" si="0"/>
        <v>79.824561403508781</v>
      </c>
      <c r="G15" s="14">
        <f>731+714</f>
        <v>1445</v>
      </c>
      <c r="H15" s="14">
        <v>1361</v>
      </c>
      <c r="I15" s="15">
        <f t="shared" si="1"/>
        <v>94.186851211072664</v>
      </c>
      <c r="J15" s="14">
        <f>733+701</f>
        <v>1434</v>
      </c>
      <c r="K15" s="14">
        <v>441</v>
      </c>
      <c r="L15" s="15">
        <f t="shared" si="2"/>
        <v>30.753138075313807</v>
      </c>
      <c r="M15" s="16">
        <f>2167+2125</f>
        <v>4292</v>
      </c>
      <c r="N15" s="16">
        <v>3636</v>
      </c>
      <c r="O15" s="15">
        <f t="shared" si="3"/>
        <v>84.71575023299161</v>
      </c>
      <c r="P15" s="14">
        <v>31</v>
      </c>
      <c r="Q15" s="14">
        <v>31</v>
      </c>
      <c r="R15" s="15">
        <f t="shared" si="4"/>
        <v>100</v>
      </c>
      <c r="S15" s="14">
        <v>9</v>
      </c>
      <c r="T15" s="14">
        <v>9</v>
      </c>
      <c r="U15" s="15">
        <f t="shared" si="5"/>
        <v>100</v>
      </c>
      <c r="V15" s="14">
        <v>6</v>
      </c>
      <c r="W15" s="14">
        <v>6</v>
      </c>
      <c r="X15" s="15">
        <f t="shared" si="6"/>
        <v>100</v>
      </c>
      <c r="Y15" s="2"/>
      <c r="Z15" s="2"/>
    </row>
    <row r="16" spans="1:26" ht="16.5" customHeight="1">
      <c r="A16" s="17">
        <v>6</v>
      </c>
      <c r="B16" s="13" t="str">
        <f>'[1]11. Obat Esensial'!B14</f>
        <v>Sambit</v>
      </c>
      <c r="C16" s="13" t="str">
        <f>'[1]11. Obat Esensial'!C14</f>
        <v>Sambit</v>
      </c>
      <c r="D16" s="14">
        <v>1326</v>
      </c>
      <c r="E16" s="14">
        <v>915</v>
      </c>
      <c r="F16" s="15">
        <f t="shared" si="0"/>
        <v>69.004524886877832</v>
      </c>
      <c r="G16" s="14">
        <v>672</v>
      </c>
      <c r="H16" s="14">
        <v>642</v>
      </c>
      <c r="I16" s="15">
        <f t="shared" si="1"/>
        <v>95.535714285714292</v>
      </c>
      <c r="J16" s="14">
        <v>667</v>
      </c>
      <c r="K16" s="14">
        <v>425</v>
      </c>
      <c r="L16" s="15">
        <f t="shared" si="2"/>
        <v>63.718140929535224</v>
      </c>
      <c r="M16" s="16">
        <v>1995</v>
      </c>
      <c r="N16" s="16">
        <v>1557</v>
      </c>
      <c r="O16" s="15">
        <f t="shared" si="3"/>
        <v>78.045112781954884</v>
      </c>
      <c r="P16" s="14">
        <v>15</v>
      </c>
      <c r="Q16" s="14">
        <v>15</v>
      </c>
      <c r="R16" s="15">
        <f t="shared" si="4"/>
        <v>100</v>
      </c>
      <c r="S16" s="14">
        <v>5</v>
      </c>
      <c r="T16" s="14">
        <v>5</v>
      </c>
      <c r="U16" s="15">
        <f t="shared" si="5"/>
        <v>100</v>
      </c>
      <c r="V16" s="14">
        <v>4</v>
      </c>
      <c r="W16" s="14">
        <v>4</v>
      </c>
      <c r="X16" s="15">
        <f t="shared" si="6"/>
        <v>100</v>
      </c>
      <c r="Y16" s="2"/>
      <c r="Z16" s="2"/>
    </row>
    <row r="17" spans="1:26" ht="16.5" customHeight="1">
      <c r="A17" s="17">
        <v>7</v>
      </c>
      <c r="B17" s="13">
        <f>'[1]11. Obat Esensial'!B15</f>
        <v>0</v>
      </c>
      <c r="C17" s="13" t="str">
        <f>'[1]11. Obat Esensial'!C15</f>
        <v>Wringinanom</v>
      </c>
      <c r="D17" s="14">
        <v>1644</v>
      </c>
      <c r="E17" s="14">
        <v>1170</v>
      </c>
      <c r="F17" s="15">
        <f t="shared" si="0"/>
        <v>71.167883211678827</v>
      </c>
      <c r="G17" s="14">
        <v>834</v>
      </c>
      <c r="H17" s="14">
        <v>310</v>
      </c>
      <c r="I17" s="15">
        <f t="shared" si="1"/>
        <v>37.170263788968825</v>
      </c>
      <c r="J17" s="14">
        <v>828</v>
      </c>
      <c r="K17" s="14">
        <v>58</v>
      </c>
      <c r="L17" s="15">
        <f t="shared" si="2"/>
        <v>7.004830917874397</v>
      </c>
      <c r="M17" s="16">
        <v>2476</v>
      </c>
      <c r="N17" s="16">
        <v>1480</v>
      </c>
      <c r="O17" s="15">
        <f t="shared" si="3"/>
        <v>59.773828756058158</v>
      </c>
      <c r="P17" s="14">
        <v>18</v>
      </c>
      <c r="Q17" s="14">
        <v>18</v>
      </c>
      <c r="R17" s="15">
        <f t="shared" si="4"/>
        <v>100</v>
      </c>
      <c r="S17" s="14">
        <v>2</v>
      </c>
      <c r="T17" s="14">
        <v>2</v>
      </c>
      <c r="U17" s="15">
        <f t="shared" si="5"/>
        <v>100</v>
      </c>
      <c r="V17" s="14">
        <v>1</v>
      </c>
      <c r="W17" s="14">
        <v>1</v>
      </c>
      <c r="X17" s="15">
        <f t="shared" si="6"/>
        <v>100</v>
      </c>
      <c r="Y17" s="2"/>
      <c r="Z17" s="2"/>
    </row>
    <row r="18" spans="1:26" ht="16.5" customHeight="1">
      <c r="A18" s="17">
        <v>8</v>
      </c>
      <c r="B18" s="13" t="str">
        <f>'[1]11. Obat Esensial'!B16</f>
        <v>Sawoo</v>
      </c>
      <c r="C18" s="13" t="str">
        <f>'[1]11. Obat Esensial'!C16</f>
        <v>Sawoo</v>
      </c>
      <c r="D18" s="14">
        <v>3919</v>
      </c>
      <c r="E18" s="14">
        <v>3517</v>
      </c>
      <c r="F18" s="15">
        <f t="shared" si="0"/>
        <v>89.742281194182198</v>
      </c>
      <c r="G18" s="14">
        <v>1989</v>
      </c>
      <c r="H18" s="14">
        <v>1649</v>
      </c>
      <c r="I18" s="15">
        <f t="shared" si="1"/>
        <v>82.90598290598291</v>
      </c>
      <c r="J18" s="14">
        <v>1973</v>
      </c>
      <c r="K18" s="14">
        <v>1157</v>
      </c>
      <c r="L18" s="15">
        <f t="shared" si="2"/>
        <v>58.641662442980234</v>
      </c>
      <c r="M18" s="16">
        <v>5902</v>
      </c>
      <c r="N18" s="16">
        <v>5166</v>
      </c>
      <c r="O18" s="15">
        <f t="shared" si="3"/>
        <v>87.529650965774309</v>
      </c>
      <c r="P18" s="14">
        <v>37</v>
      </c>
      <c r="Q18" s="14">
        <v>37</v>
      </c>
      <c r="R18" s="15">
        <f t="shared" si="4"/>
        <v>100</v>
      </c>
      <c r="S18" s="14">
        <v>12</v>
      </c>
      <c r="T18" s="14">
        <v>12</v>
      </c>
      <c r="U18" s="15">
        <f t="shared" si="5"/>
        <v>100</v>
      </c>
      <c r="V18" s="14">
        <v>6</v>
      </c>
      <c r="W18" s="14">
        <v>6</v>
      </c>
      <c r="X18" s="15">
        <f t="shared" si="6"/>
        <v>100</v>
      </c>
      <c r="Y18" s="2"/>
      <c r="Z18" s="2"/>
    </row>
    <row r="19" spans="1:26" ht="16.5" customHeight="1">
      <c r="A19" s="17">
        <v>9</v>
      </c>
      <c r="B19" s="13">
        <f>'[1]11. Obat Esensial'!B17</f>
        <v>0</v>
      </c>
      <c r="C19" s="13" t="str">
        <f>'[1]11. Obat Esensial'!C17</f>
        <v>Bondrang</v>
      </c>
      <c r="D19" s="14">
        <v>629</v>
      </c>
      <c r="E19" s="14">
        <v>332</v>
      </c>
      <c r="F19" s="15">
        <f t="shared" si="0"/>
        <v>52.78219395866455</v>
      </c>
      <c r="G19" s="14">
        <v>319</v>
      </c>
      <c r="H19" s="14">
        <v>41</v>
      </c>
      <c r="I19" s="15">
        <f t="shared" si="1"/>
        <v>12.852664576802509</v>
      </c>
      <c r="J19" s="14">
        <v>0</v>
      </c>
      <c r="K19" s="14">
        <v>0</v>
      </c>
      <c r="L19" s="15" t="e">
        <f t="shared" si="2"/>
        <v>#DIV/0!</v>
      </c>
      <c r="M19" s="16">
        <v>947</v>
      </c>
      <c r="N19" s="16">
        <v>373</v>
      </c>
      <c r="O19" s="15">
        <f t="shared" si="3"/>
        <v>39.387539598732843</v>
      </c>
      <c r="P19" s="14">
        <v>6</v>
      </c>
      <c r="Q19" s="14">
        <v>6</v>
      </c>
      <c r="R19" s="15">
        <f t="shared" si="4"/>
        <v>100</v>
      </c>
      <c r="S19" s="14">
        <v>1</v>
      </c>
      <c r="T19" s="14">
        <v>1</v>
      </c>
      <c r="U19" s="15">
        <f t="shared" si="5"/>
        <v>100</v>
      </c>
      <c r="V19" s="14">
        <v>0</v>
      </c>
      <c r="W19" s="14">
        <v>0</v>
      </c>
      <c r="X19" s="15" t="e">
        <f t="shared" si="6"/>
        <v>#DIV/0!</v>
      </c>
      <c r="Y19" s="2"/>
      <c r="Z19" s="2"/>
    </row>
    <row r="20" spans="1:26" ht="16.5" customHeight="1">
      <c r="A20" s="17">
        <v>10</v>
      </c>
      <c r="B20" s="13" t="str">
        <f>'[1]11. Obat Esensial'!B18</f>
        <v>Sooko</v>
      </c>
      <c r="C20" s="13" t="str">
        <f>'[1]11. Obat Esensial'!C18</f>
        <v>Sooko</v>
      </c>
      <c r="D20" s="14">
        <v>1779</v>
      </c>
      <c r="E20" s="14">
        <v>1422</v>
      </c>
      <c r="F20" s="15">
        <f t="shared" si="0"/>
        <v>79.932546374367618</v>
      </c>
      <c r="G20" s="14">
        <v>902</v>
      </c>
      <c r="H20" s="14">
        <v>627</v>
      </c>
      <c r="I20" s="15">
        <f t="shared" si="1"/>
        <v>69.512195121951208</v>
      </c>
      <c r="J20" s="14">
        <v>895</v>
      </c>
      <c r="K20" s="14">
        <v>134</v>
      </c>
      <c r="L20" s="15">
        <f t="shared" si="2"/>
        <v>14.972067039106147</v>
      </c>
      <c r="M20" s="16">
        <v>2679</v>
      </c>
      <c r="N20" s="16">
        <v>2049</v>
      </c>
      <c r="O20" s="15">
        <f t="shared" si="3"/>
        <v>76.483762597984324</v>
      </c>
      <c r="P20" s="14">
        <v>22</v>
      </c>
      <c r="Q20" s="14">
        <v>22</v>
      </c>
      <c r="R20" s="15">
        <f t="shared" si="4"/>
        <v>100</v>
      </c>
      <c r="S20" s="14">
        <v>3</v>
      </c>
      <c r="T20" s="14">
        <v>3</v>
      </c>
      <c r="U20" s="15">
        <f t="shared" si="5"/>
        <v>100</v>
      </c>
      <c r="V20" s="14">
        <v>1</v>
      </c>
      <c r="W20" s="14">
        <v>1</v>
      </c>
      <c r="X20" s="15">
        <f t="shared" si="6"/>
        <v>100</v>
      </c>
      <c r="Y20" s="2"/>
      <c r="Z20" s="2"/>
    </row>
    <row r="21" spans="1:26" ht="16.5" customHeight="1">
      <c r="A21" s="17">
        <v>11</v>
      </c>
      <c r="B21" s="13" t="str">
        <f>'[1]11. Obat Esensial'!B19</f>
        <v>Pudak</v>
      </c>
      <c r="C21" s="13" t="str">
        <f>'[1]11. Obat Esensial'!C19</f>
        <v>Pudak</v>
      </c>
      <c r="D21" s="14">
        <v>691</v>
      </c>
      <c r="E21" s="14">
        <v>588</v>
      </c>
      <c r="F21" s="15">
        <f t="shared" si="0"/>
        <v>85.094066570188133</v>
      </c>
      <c r="G21" s="14">
        <v>351</v>
      </c>
      <c r="H21" s="14">
        <v>108</v>
      </c>
      <c r="I21" s="15">
        <f t="shared" si="1"/>
        <v>30.76923076923077</v>
      </c>
      <c r="J21" s="14">
        <v>0</v>
      </c>
      <c r="K21" s="14">
        <v>0</v>
      </c>
      <c r="L21" s="15" t="e">
        <f t="shared" si="2"/>
        <v>#DIV/0!</v>
      </c>
      <c r="M21" s="16">
        <v>1041</v>
      </c>
      <c r="N21" s="16">
        <v>688</v>
      </c>
      <c r="O21" s="15">
        <f t="shared" si="3"/>
        <v>66.090297790585979</v>
      </c>
      <c r="P21" s="14">
        <v>8</v>
      </c>
      <c r="Q21" s="14">
        <v>8</v>
      </c>
      <c r="R21" s="15">
        <f t="shared" si="4"/>
        <v>100</v>
      </c>
      <c r="S21" s="14">
        <v>1</v>
      </c>
      <c r="T21" s="14">
        <v>1</v>
      </c>
      <c r="U21" s="15">
        <f t="shared" si="5"/>
        <v>100</v>
      </c>
      <c r="V21" s="14">
        <v>0</v>
      </c>
      <c r="W21" s="14">
        <v>0</v>
      </c>
      <c r="X21" s="15" t="e">
        <f t="shared" si="6"/>
        <v>#DIV/0!</v>
      </c>
      <c r="Y21" s="2"/>
      <c r="Z21" s="2"/>
    </row>
    <row r="22" spans="1:26" ht="16.5" customHeight="1">
      <c r="A22" s="17">
        <v>12</v>
      </c>
      <c r="B22" s="13" t="str">
        <f>'[1]11. Obat Esensial'!B20</f>
        <v>Pulung</v>
      </c>
      <c r="C22" s="13" t="str">
        <f>'[1]11. Obat Esensial'!C20</f>
        <v>Pulung</v>
      </c>
      <c r="D22" s="14">
        <v>2319</v>
      </c>
      <c r="E22" s="14">
        <v>2122</v>
      </c>
      <c r="F22" s="15">
        <f t="shared" si="0"/>
        <v>91.504959034066417</v>
      </c>
      <c r="G22" s="14">
        <v>1176</v>
      </c>
      <c r="H22" s="14">
        <v>972</v>
      </c>
      <c r="I22" s="15">
        <f t="shared" si="1"/>
        <v>82.653061224489804</v>
      </c>
      <c r="J22" s="14">
        <v>1167</v>
      </c>
      <c r="K22" s="14">
        <v>716</v>
      </c>
      <c r="L22" s="15">
        <f t="shared" si="2"/>
        <v>61.353898886032567</v>
      </c>
      <c r="M22" s="16">
        <v>3491</v>
      </c>
      <c r="N22" s="16">
        <v>3094</v>
      </c>
      <c r="O22" s="15">
        <f t="shared" si="3"/>
        <v>88.627900315095971</v>
      </c>
      <c r="P22" s="14">
        <v>27</v>
      </c>
      <c r="Q22" s="14">
        <v>27</v>
      </c>
      <c r="R22" s="15">
        <f t="shared" si="4"/>
        <v>100</v>
      </c>
      <c r="S22" s="14">
        <v>5</v>
      </c>
      <c r="T22" s="14">
        <v>5</v>
      </c>
      <c r="U22" s="15">
        <f t="shared" si="5"/>
        <v>100</v>
      </c>
      <c r="V22" s="14">
        <v>3</v>
      </c>
      <c r="W22" s="14">
        <v>3</v>
      </c>
      <c r="X22" s="15">
        <f t="shared" si="6"/>
        <v>100</v>
      </c>
      <c r="Y22" s="2"/>
      <c r="Z22" s="2"/>
    </row>
    <row r="23" spans="1:26" ht="16.5" customHeight="1">
      <c r="A23" s="17">
        <v>13</v>
      </c>
      <c r="B23" s="13">
        <f>'[1]11. Obat Esensial'!B21</f>
        <v>0</v>
      </c>
      <c r="C23" s="13" t="str">
        <f>'[1]11. Obat Esensial'!C21</f>
        <v>Kesugihan</v>
      </c>
      <c r="D23" s="18">
        <v>1530</v>
      </c>
      <c r="E23" s="18">
        <v>1202</v>
      </c>
      <c r="F23" s="15">
        <f t="shared" si="0"/>
        <v>78.562091503267979</v>
      </c>
      <c r="G23" s="18">
        <v>776</v>
      </c>
      <c r="H23" s="18">
        <v>662</v>
      </c>
      <c r="I23" s="15">
        <f t="shared" si="1"/>
        <v>85.309278350515456</v>
      </c>
      <c r="J23" s="18">
        <v>0</v>
      </c>
      <c r="K23" s="18">
        <v>0</v>
      </c>
      <c r="L23" s="15" t="e">
        <f t="shared" si="2"/>
        <v>#DIV/0!</v>
      </c>
      <c r="M23" s="19">
        <v>2304</v>
      </c>
      <c r="N23" s="19">
        <v>1864</v>
      </c>
      <c r="O23" s="15">
        <f t="shared" si="3"/>
        <v>80.902777777777786</v>
      </c>
      <c r="P23" s="18">
        <v>18</v>
      </c>
      <c r="Q23" s="18">
        <v>18</v>
      </c>
      <c r="R23" s="15">
        <f t="shared" si="4"/>
        <v>100</v>
      </c>
      <c r="S23" s="18">
        <v>2</v>
      </c>
      <c r="T23" s="18">
        <v>2</v>
      </c>
      <c r="U23" s="15">
        <f t="shared" si="5"/>
        <v>100</v>
      </c>
      <c r="V23" s="18">
        <v>0</v>
      </c>
      <c r="W23" s="18">
        <v>0</v>
      </c>
      <c r="X23" s="15" t="e">
        <f t="shared" si="6"/>
        <v>#DIV/0!</v>
      </c>
      <c r="Y23" s="2"/>
      <c r="Z23" s="2"/>
    </row>
    <row r="24" spans="1:26" ht="16.5" customHeight="1">
      <c r="A24" s="17">
        <v>14</v>
      </c>
      <c r="B24" s="13" t="str">
        <f>'[1]11. Obat Esensial'!B22</f>
        <v>Mlarak</v>
      </c>
      <c r="C24" s="13" t="str">
        <f>'[1]11. Obat Esensial'!C22</f>
        <v>Mlarak</v>
      </c>
      <c r="D24" s="14">
        <v>2601</v>
      </c>
      <c r="E24" s="14">
        <v>3254</v>
      </c>
      <c r="F24" s="15">
        <f t="shared" si="0"/>
        <v>125.10572856593618</v>
      </c>
      <c r="G24" s="14">
        <v>1319</v>
      </c>
      <c r="H24" s="14">
        <v>2974</v>
      </c>
      <c r="I24" s="15">
        <f t="shared" si="1"/>
        <v>225.47384382107657</v>
      </c>
      <c r="J24" s="14">
        <v>1308</v>
      </c>
      <c r="K24" s="14">
        <v>1946</v>
      </c>
      <c r="L24" s="15">
        <f t="shared" si="2"/>
        <v>148.77675840978591</v>
      </c>
      <c r="M24" s="16">
        <v>3916</v>
      </c>
      <c r="N24" s="16">
        <v>6228</v>
      </c>
      <c r="O24" s="15">
        <f t="shared" si="3"/>
        <v>159.03983656792647</v>
      </c>
      <c r="P24" s="14">
        <v>31</v>
      </c>
      <c r="Q24" s="14">
        <v>31</v>
      </c>
      <c r="R24" s="15">
        <f t="shared" si="4"/>
        <v>100</v>
      </c>
      <c r="S24" s="14">
        <v>8</v>
      </c>
      <c r="T24" s="14">
        <v>8</v>
      </c>
      <c r="U24" s="15">
        <f t="shared" si="5"/>
        <v>100</v>
      </c>
      <c r="V24" s="14">
        <v>7</v>
      </c>
      <c r="W24" s="14">
        <v>7</v>
      </c>
      <c r="X24" s="15">
        <f t="shared" si="6"/>
        <v>100</v>
      </c>
      <c r="Y24" s="2"/>
      <c r="Z24" s="2"/>
    </row>
    <row r="25" spans="1:26" ht="16.5" customHeight="1">
      <c r="A25" s="17">
        <v>15</v>
      </c>
      <c r="B25" s="13" t="str">
        <f>'[1]11. Obat Esensial'!B23</f>
        <v>Siman</v>
      </c>
      <c r="C25" s="13" t="str">
        <f>'[1]11. Obat Esensial'!C23</f>
        <v>Siman</v>
      </c>
      <c r="D25" s="14">
        <v>1749</v>
      </c>
      <c r="E25" s="14">
        <v>1226</v>
      </c>
      <c r="F25" s="15">
        <f t="shared" si="0"/>
        <v>70.097198399085187</v>
      </c>
      <c r="G25" s="14">
        <v>888</v>
      </c>
      <c r="H25" s="14">
        <v>988</v>
      </c>
      <c r="I25" s="15">
        <f t="shared" si="1"/>
        <v>111.26126126126125</v>
      </c>
      <c r="J25" s="14">
        <v>881</v>
      </c>
      <c r="K25" s="14">
        <v>657</v>
      </c>
      <c r="L25" s="15">
        <f t="shared" si="2"/>
        <v>74.574347332576622</v>
      </c>
      <c r="M25" s="16">
        <v>2635</v>
      </c>
      <c r="N25" s="16">
        <v>2214</v>
      </c>
      <c r="O25" s="15">
        <f t="shared" si="3"/>
        <v>84.022770398481967</v>
      </c>
      <c r="P25" s="14">
        <v>15</v>
      </c>
      <c r="Q25" s="14">
        <v>15</v>
      </c>
      <c r="R25" s="15">
        <f t="shared" si="4"/>
        <v>100</v>
      </c>
      <c r="S25" s="14">
        <v>4</v>
      </c>
      <c r="T25" s="14">
        <v>4</v>
      </c>
      <c r="U25" s="15">
        <f t="shared" si="5"/>
        <v>100</v>
      </c>
      <c r="V25" s="14">
        <v>3</v>
      </c>
      <c r="W25" s="14">
        <v>3</v>
      </c>
      <c r="X25" s="15">
        <f t="shared" si="6"/>
        <v>100</v>
      </c>
      <c r="Y25" s="2"/>
      <c r="Z25" s="2"/>
    </row>
    <row r="26" spans="1:26" ht="16.5" customHeight="1">
      <c r="A26" s="17">
        <v>16</v>
      </c>
      <c r="B26" s="13" t="str">
        <f>'[1]11. Obat Esensial'!B24</f>
        <v>Siman</v>
      </c>
      <c r="C26" s="13" t="str">
        <f>'[1]11. Obat Esensial'!C24</f>
        <v>Ronowijayan</v>
      </c>
      <c r="D26" s="14">
        <v>1745</v>
      </c>
      <c r="E26" s="14">
        <v>2094</v>
      </c>
      <c r="F26" s="15">
        <f t="shared" si="0"/>
        <v>120</v>
      </c>
      <c r="G26" s="14">
        <v>885</v>
      </c>
      <c r="H26" s="14">
        <v>293</v>
      </c>
      <c r="I26" s="15">
        <f t="shared" si="1"/>
        <v>33.10734463276836</v>
      </c>
      <c r="J26" s="14">
        <v>878</v>
      </c>
      <c r="K26" s="14">
        <v>1385</v>
      </c>
      <c r="L26" s="15">
        <f t="shared" si="2"/>
        <v>157.74487471526194</v>
      </c>
      <c r="M26" s="16">
        <v>2628</v>
      </c>
      <c r="N26" s="16">
        <v>2387</v>
      </c>
      <c r="O26" s="15">
        <f t="shared" si="3"/>
        <v>90.829528158295275</v>
      </c>
      <c r="P26" s="14">
        <v>14</v>
      </c>
      <c r="Q26" s="14">
        <v>14</v>
      </c>
      <c r="R26" s="15">
        <f t="shared" si="4"/>
        <v>100</v>
      </c>
      <c r="S26" s="14">
        <v>2</v>
      </c>
      <c r="T26" s="14">
        <v>2</v>
      </c>
      <c r="U26" s="15">
        <f t="shared" si="5"/>
        <v>100</v>
      </c>
      <c r="V26" s="14">
        <v>3</v>
      </c>
      <c r="W26" s="14">
        <v>3</v>
      </c>
      <c r="X26" s="15">
        <f t="shared" si="6"/>
        <v>100</v>
      </c>
      <c r="Y26" s="2"/>
      <c r="Z26" s="2"/>
    </row>
    <row r="27" spans="1:26" ht="16.5" customHeight="1">
      <c r="A27" s="17">
        <v>17</v>
      </c>
      <c r="B27" s="13" t="str">
        <f>'[1]11. Obat Esensial'!B25</f>
        <v>Jetis</v>
      </c>
      <c r="C27" s="13" t="str">
        <f>'[1]11. Obat Esensial'!C25</f>
        <v>Jetis</v>
      </c>
      <c r="D27" s="14">
        <v>2318</v>
      </c>
      <c r="E27" s="14">
        <v>1421</v>
      </c>
      <c r="F27" s="15">
        <f t="shared" si="0"/>
        <v>61.302847282139773</v>
      </c>
      <c r="G27" s="14">
        <v>1176</v>
      </c>
      <c r="H27" s="14">
        <v>1754</v>
      </c>
      <c r="I27" s="15">
        <f t="shared" si="1"/>
        <v>149.14965986394557</v>
      </c>
      <c r="J27" s="14">
        <v>1167</v>
      </c>
      <c r="K27" s="14">
        <v>355</v>
      </c>
      <c r="L27" s="15">
        <f t="shared" si="2"/>
        <v>30.41988003427592</v>
      </c>
      <c r="M27" s="16">
        <v>3491</v>
      </c>
      <c r="N27" s="16">
        <v>3175</v>
      </c>
      <c r="O27" s="15">
        <f t="shared" si="3"/>
        <v>90.948152391864795</v>
      </c>
      <c r="P27" s="14">
        <v>26</v>
      </c>
      <c r="Q27" s="14">
        <v>26</v>
      </c>
      <c r="R27" s="15">
        <f t="shared" si="4"/>
        <v>100</v>
      </c>
      <c r="S27" s="14">
        <v>10</v>
      </c>
      <c r="T27" s="14">
        <v>10</v>
      </c>
      <c r="U27" s="15">
        <f t="shared" si="5"/>
        <v>100</v>
      </c>
      <c r="V27" s="14">
        <v>9</v>
      </c>
      <c r="W27" s="14">
        <v>9</v>
      </c>
      <c r="X27" s="15">
        <f t="shared" si="6"/>
        <v>100</v>
      </c>
      <c r="Y27" s="2"/>
      <c r="Z27" s="2"/>
    </row>
    <row r="28" spans="1:26" ht="16.5" customHeight="1">
      <c r="A28" s="17">
        <v>18</v>
      </c>
      <c r="B28" s="13" t="str">
        <f>'[1]11. Obat Esensial'!B26</f>
        <v>Balong</v>
      </c>
      <c r="C28" s="13" t="str">
        <f>'[1]11. Obat Esensial'!C26</f>
        <v>Balong</v>
      </c>
      <c r="D28" s="14">
        <v>3502</v>
      </c>
      <c r="E28" s="14">
        <v>2748</v>
      </c>
      <c r="F28" s="15">
        <f t="shared" si="0"/>
        <v>78.469446030839521</v>
      </c>
      <c r="G28" s="14">
        <v>1776</v>
      </c>
      <c r="H28" s="14">
        <v>1486</v>
      </c>
      <c r="I28" s="15">
        <f t="shared" si="1"/>
        <v>83.671171171171167</v>
      </c>
      <c r="J28" s="14">
        <v>1762</v>
      </c>
      <c r="K28" s="14">
        <v>473</v>
      </c>
      <c r="L28" s="15">
        <f t="shared" si="2"/>
        <v>26.84449489216799</v>
      </c>
      <c r="M28" s="16">
        <v>5274</v>
      </c>
      <c r="N28" s="16">
        <v>4234</v>
      </c>
      <c r="O28" s="15">
        <f t="shared" si="3"/>
        <v>80.280621918847174</v>
      </c>
      <c r="P28" s="14">
        <v>37</v>
      </c>
      <c r="Q28" s="14">
        <v>37</v>
      </c>
      <c r="R28" s="15">
        <f t="shared" si="4"/>
        <v>100</v>
      </c>
      <c r="S28" s="14">
        <v>9</v>
      </c>
      <c r="T28" s="14">
        <v>9</v>
      </c>
      <c r="U28" s="15">
        <f t="shared" si="5"/>
        <v>100</v>
      </c>
      <c r="V28" s="14">
        <v>9</v>
      </c>
      <c r="W28" s="14">
        <v>8</v>
      </c>
      <c r="X28" s="15">
        <f t="shared" si="6"/>
        <v>88.888888888888886</v>
      </c>
      <c r="Y28" s="2"/>
      <c r="Z28" s="2"/>
    </row>
    <row r="29" spans="1:26" ht="16.5" customHeight="1">
      <c r="A29" s="17">
        <v>19</v>
      </c>
      <c r="B29" s="13" t="str">
        <f>'[1]11. Obat Esensial'!B27</f>
        <v>Kauman</v>
      </c>
      <c r="C29" s="13" t="str">
        <f>'[1]11. Obat Esensial'!C27</f>
        <v>Kauman</v>
      </c>
      <c r="D29" s="14">
        <v>2573</v>
      </c>
      <c r="E29" s="14">
        <v>2238</v>
      </c>
      <c r="F29" s="15">
        <f t="shared" si="0"/>
        <v>86.98017877963467</v>
      </c>
      <c r="G29" s="14">
        <v>1305</v>
      </c>
      <c r="H29" s="14">
        <v>1636</v>
      </c>
      <c r="I29" s="15">
        <f t="shared" si="1"/>
        <v>125.3639846743295</v>
      </c>
      <c r="J29" s="14">
        <v>1295</v>
      </c>
      <c r="K29" s="14">
        <v>533</v>
      </c>
      <c r="L29" s="15">
        <f t="shared" si="2"/>
        <v>41.158301158301157</v>
      </c>
      <c r="M29" s="16">
        <v>3873</v>
      </c>
      <c r="N29" s="16">
        <v>3874</v>
      </c>
      <c r="O29" s="15">
        <f t="shared" si="3"/>
        <v>100.02581977794991</v>
      </c>
      <c r="P29" s="14">
        <v>22</v>
      </c>
      <c r="Q29" s="14">
        <v>22</v>
      </c>
      <c r="R29" s="15">
        <f t="shared" si="4"/>
        <v>100</v>
      </c>
      <c r="S29" s="14">
        <v>5</v>
      </c>
      <c r="T29" s="14">
        <v>5</v>
      </c>
      <c r="U29" s="15">
        <f t="shared" si="5"/>
        <v>100</v>
      </c>
      <c r="V29" s="14">
        <v>5</v>
      </c>
      <c r="W29" s="14">
        <v>5</v>
      </c>
      <c r="X29" s="15">
        <f t="shared" si="6"/>
        <v>100</v>
      </c>
      <c r="Y29" s="2"/>
      <c r="Z29" s="2"/>
    </row>
    <row r="30" spans="1:26" ht="16.5" customHeight="1">
      <c r="A30" s="17">
        <v>20</v>
      </c>
      <c r="B30" s="13">
        <f>'[1]11. Obat Esensial'!B28</f>
        <v>0</v>
      </c>
      <c r="C30" s="13" t="str">
        <f>'[1]11. Obat Esensial'!C28</f>
        <v>Ngrandu</v>
      </c>
      <c r="D30" s="14">
        <v>860</v>
      </c>
      <c r="E30" s="14">
        <v>828</v>
      </c>
      <c r="F30" s="15">
        <f t="shared" si="0"/>
        <v>96.279069767441854</v>
      </c>
      <c r="G30" s="14">
        <v>437</v>
      </c>
      <c r="H30" s="14">
        <v>285</v>
      </c>
      <c r="I30" s="15">
        <f t="shared" si="1"/>
        <v>65.217391304347828</v>
      </c>
      <c r="J30" s="14">
        <v>433</v>
      </c>
      <c r="K30" s="14">
        <v>278</v>
      </c>
      <c r="L30" s="15">
        <f t="shared" si="2"/>
        <v>64.203233256351041</v>
      </c>
      <c r="M30" s="16">
        <v>1296</v>
      </c>
      <c r="N30" s="16">
        <v>1113</v>
      </c>
      <c r="O30" s="15">
        <f t="shared" si="3"/>
        <v>85.879629629629633</v>
      </c>
      <c r="P30" s="14">
        <v>8</v>
      </c>
      <c r="Q30" s="14">
        <v>8</v>
      </c>
      <c r="R30" s="15">
        <f t="shared" si="4"/>
        <v>100</v>
      </c>
      <c r="S30" s="14">
        <v>1</v>
      </c>
      <c r="T30" s="14">
        <v>1</v>
      </c>
      <c r="U30" s="15">
        <f t="shared" si="5"/>
        <v>100</v>
      </c>
      <c r="V30" s="14">
        <v>2</v>
      </c>
      <c r="W30" s="14">
        <v>2</v>
      </c>
      <c r="X30" s="15">
        <f t="shared" si="6"/>
        <v>100</v>
      </c>
      <c r="Y30" s="2"/>
      <c r="Z30" s="2"/>
    </row>
    <row r="31" spans="1:26" ht="16.5" customHeight="1">
      <c r="A31" s="17">
        <v>21</v>
      </c>
      <c r="B31" s="13" t="str">
        <f>'[1]11. Obat Esensial'!B29</f>
        <v>Jambon</v>
      </c>
      <c r="C31" s="13" t="str">
        <f>'[1]11. Obat Esensial'!C29</f>
        <v>Jambon</v>
      </c>
      <c r="D31" s="14">
        <v>3476</v>
      </c>
      <c r="E31" s="14">
        <v>3239</v>
      </c>
      <c r="F31" s="15">
        <f t="shared" si="0"/>
        <v>93.181818181818173</v>
      </c>
      <c r="G31" s="14">
        <v>1764</v>
      </c>
      <c r="H31" s="14">
        <v>1159</v>
      </c>
      <c r="I31" s="15">
        <f t="shared" si="1"/>
        <v>65.702947845804999</v>
      </c>
      <c r="J31" s="14">
        <v>1750</v>
      </c>
      <c r="K31" s="14">
        <v>1213</v>
      </c>
      <c r="L31" s="15">
        <f t="shared" si="2"/>
        <v>69.314285714285717</v>
      </c>
      <c r="M31" s="16">
        <v>5235</v>
      </c>
      <c r="N31" s="16">
        <v>4398</v>
      </c>
      <c r="O31" s="15">
        <f t="shared" si="3"/>
        <v>84.011461318051573</v>
      </c>
      <c r="P31" s="14">
        <v>30</v>
      </c>
      <c r="Q31" s="14">
        <v>30</v>
      </c>
      <c r="R31" s="15">
        <f t="shared" si="4"/>
        <v>100</v>
      </c>
      <c r="S31" s="14">
        <v>11</v>
      </c>
      <c r="T31" s="14">
        <v>11</v>
      </c>
      <c r="U31" s="15">
        <f t="shared" si="5"/>
        <v>100</v>
      </c>
      <c r="V31" s="14">
        <v>7</v>
      </c>
      <c r="W31" s="14">
        <v>7</v>
      </c>
      <c r="X31" s="15">
        <f t="shared" si="6"/>
        <v>100</v>
      </c>
      <c r="Y31" s="2"/>
      <c r="Z31" s="2"/>
    </row>
    <row r="32" spans="1:26" ht="16.5" customHeight="1">
      <c r="A32" s="17">
        <v>22</v>
      </c>
      <c r="B32" s="13" t="str">
        <f>'[1]11. Obat Esensial'!B30</f>
        <v>Badegan</v>
      </c>
      <c r="C32" s="13" t="str">
        <f>'[1]11. Obat Esensial'!C30</f>
        <v>Badegan</v>
      </c>
      <c r="D32" s="14">
        <v>2486</v>
      </c>
      <c r="E32" s="14">
        <v>1912</v>
      </c>
      <c r="F32" s="15">
        <f t="shared" si="0"/>
        <v>76.910699919549472</v>
      </c>
      <c r="G32" s="14">
        <v>1261</v>
      </c>
      <c r="H32" s="14">
        <v>1144</v>
      </c>
      <c r="I32" s="15">
        <f t="shared" si="1"/>
        <v>90.721649484536087</v>
      </c>
      <c r="J32" s="14">
        <v>1252</v>
      </c>
      <c r="K32" s="14">
        <v>1860</v>
      </c>
      <c r="L32" s="15">
        <f t="shared" si="2"/>
        <v>148.56230031948883</v>
      </c>
      <c r="M32" s="16">
        <v>3743</v>
      </c>
      <c r="N32" s="16">
        <v>3149</v>
      </c>
      <c r="O32" s="15">
        <f t="shared" si="3"/>
        <v>84.130376703179266</v>
      </c>
      <c r="P32" s="14">
        <v>25</v>
      </c>
      <c r="Q32" s="14">
        <v>25</v>
      </c>
      <c r="R32" s="15">
        <f t="shared" si="4"/>
        <v>100</v>
      </c>
      <c r="S32" s="14">
        <v>7</v>
      </c>
      <c r="T32" s="14">
        <v>7</v>
      </c>
      <c r="U32" s="15">
        <f t="shared" si="5"/>
        <v>100</v>
      </c>
      <c r="V32" s="14">
        <v>3</v>
      </c>
      <c r="W32" s="14">
        <v>3</v>
      </c>
      <c r="X32" s="15">
        <f t="shared" si="6"/>
        <v>100</v>
      </c>
      <c r="Y32" s="2"/>
      <c r="Z32" s="2"/>
    </row>
    <row r="33" spans="1:26" ht="16.5" customHeight="1">
      <c r="A33" s="17">
        <v>23</v>
      </c>
      <c r="B33" s="13"/>
      <c r="C33" s="13" t="str">
        <f>'[1]11. Obat Esensial'!C31</f>
        <v>Sampung</v>
      </c>
      <c r="D33" s="14">
        <v>1903</v>
      </c>
      <c r="E33" s="14">
        <v>1858</v>
      </c>
      <c r="F33" s="15">
        <f t="shared" si="0"/>
        <v>97.635312664214396</v>
      </c>
      <c r="G33" s="14">
        <v>966</v>
      </c>
      <c r="H33" s="14">
        <v>587</v>
      </c>
      <c r="I33" s="15">
        <f t="shared" si="1"/>
        <v>60.766045548654247</v>
      </c>
      <c r="J33" s="14">
        <v>958</v>
      </c>
      <c r="K33" s="14">
        <v>530</v>
      </c>
      <c r="L33" s="15">
        <f t="shared" si="2"/>
        <v>55.323590814196244</v>
      </c>
      <c r="M33" s="16">
        <v>2866</v>
      </c>
      <c r="N33" s="16">
        <v>2436</v>
      </c>
      <c r="O33" s="15">
        <v>98</v>
      </c>
      <c r="P33" s="14">
        <v>22</v>
      </c>
      <c r="Q33" s="14">
        <v>22</v>
      </c>
      <c r="R33" s="15">
        <v>100</v>
      </c>
      <c r="S33" s="14">
        <v>7</v>
      </c>
      <c r="T33" s="14">
        <v>7</v>
      </c>
      <c r="U33" s="15">
        <v>100</v>
      </c>
      <c r="V33" s="14">
        <v>4</v>
      </c>
      <c r="W33" s="14">
        <v>4</v>
      </c>
      <c r="X33" s="15">
        <v>100</v>
      </c>
      <c r="Y33" s="2"/>
      <c r="Z33" s="2"/>
    </row>
    <row r="34" spans="1:26" ht="15.75" customHeight="1">
      <c r="A34" s="17">
        <v>24</v>
      </c>
      <c r="B34" s="13">
        <f>'[1]11. Obat Esensial'!B32</f>
        <v>0</v>
      </c>
      <c r="C34" s="13" t="str">
        <f>'[1]11. Obat Esensial'!C32</f>
        <v>Kunti</v>
      </c>
      <c r="D34" s="14">
        <v>1035</v>
      </c>
      <c r="E34" s="14">
        <v>948</v>
      </c>
      <c r="F34" s="15">
        <f t="shared" si="0"/>
        <v>91.594202898550719</v>
      </c>
      <c r="G34" s="14">
        <v>526</v>
      </c>
      <c r="H34" s="14">
        <v>126</v>
      </c>
      <c r="I34" s="15">
        <f t="shared" si="1"/>
        <v>23.954372623574145</v>
      </c>
      <c r="J34" s="14">
        <v>0</v>
      </c>
      <c r="K34" s="14">
        <v>0</v>
      </c>
      <c r="L34" s="15" t="e">
        <f t="shared" si="2"/>
        <v>#DIV/0!</v>
      </c>
      <c r="M34" s="16">
        <v>1559</v>
      </c>
      <c r="N34" s="16">
        <v>1074</v>
      </c>
      <c r="O34" s="15">
        <f t="shared" ref="O34:O39" si="7">N34/M34*100</f>
        <v>68.890314304041055</v>
      </c>
      <c r="P34" s="14">
        <v>13</v>
      </c>
      <c r="Q34" s="14">
        <v>13</v>
      </c>
      <c r="R34" s="15">
        <f>Q34/P34*100</f>
        <v>100</v>
      </c>
      <c r="S34" s="14">
        <v>1</v>
      </c>
      <c r="T34" s="14">
        <v>1</v>
      </c>
      <c r="U34" s="15">
        <f>T34/S34*100</f>
        <v>100</v>
      </c>
      <c r="V34" s="14">
        <v>0</v>
      </c>
      <c r="W34" s="14">
        <v>0</v>
      </c>
      <c r="X34" s="15" t="e">
        <f>W34/V34*100</f>
        <v>#DIV/0!</v>
      </c>
      <c r="Y34" s="2"/>
      <c r="Z34" s="2"/>
    </row>
    <row r="35" spans="1:26" ht="16.5" customHeight="1">
      <c r="A35" s="17">
        <v>25</v>
      </c>
      <c r="B35" s="13" t="str">
        <f>'[1]11. Obat Esensial'!B33</f>
        <v>Sukorejo</v>
      </c>
      <c r="C35" s="13" t="str">
        <f>'[1]11. Obat Esensial'!C33</f>
        <v>Sukorejo</v>
      </c>
      <c r="D35" s="14">
        <v>4292</v>
      </c>
      <c r="E35" s="14">
        <v>4045</v>
      </c>
      <c r="F35" s="15">
        <f t="shared" si="0"/>
        <v>94.245107176141659</v>
      </c>
      <c r="G35" s="14">
        <v>2177</v>
      </c>
      <c r="H35" s="14">
        <v>1150</v>
      </c>
      <c r="I35" s="20" t="s">
        <v>18</v>
      </c>
      <c r="J35" s="14">
        <v>2160</v>
      </c>
      <c r="K35" s="14">
        <v>472</v>
      </c>
      <c r="L35" s="15">
        <f t="shared" si="2"/>
        <v>21.851851851851851</v>
      </c>
      <c r="M35" s="16">
        <v>6463</v>
      </c>
      <c r="N35" s="16">
        <v>5195</v>
      </c>
      <c r="O35" s="15">
        <f t="shared" si="7"/>
        <v>80.380628191242451</v>
      </c>
      <c r="P35" s="14">
        <v>41</v>
      </c>
      <c r="Q35" s="14">
        <v>41</v>
      </c>
      <c r="R35" s="15" t="s">
        <v>19</v>
      </c>
      <c r="S35" s="14">
        <v>8</v>
      </c>
      <c r="T35" s="14">
        <v>8</v>
      </c>
      <c r="U35" s="15" t="s">
        <v>19</v>
      </c>
      <c r="V35" s="14">
        <v>5</v>
      </c>
      <c r="W35" s="14">
        <v>5</v>
      </c>
      <c r="X35" s="15" t="s">
        <v>19</v>
      </c>
      <c r="Y35" s="2"/>
      <c r="Z35" s="2"/>
    </row>
    <row r="36" spans="1:26" ht="16.5" customHeight="1">
      <c r="A36" s="17">
        <v>26</v>
      </c>
      <c r="B36" s="13" t="str">
        <f>'[1]11. Obat Esensial'!B34</f>
        <v>Ponorogo</v>
      </c>
      <c r="C36" s="13" t="str">
        <f>'[1]11. Obat Esensial'!C34</f>
        <v>Po. Utara</v>
      </c>
      <c r="D36" s="14">
        <v>2920</v>
      </c>
      <c r="E36" s="14">
        <v>5870</v>
      </c>
      <c r="F36" s="15">
        <f t="shared" si="0"/>
        <v>201.027397260274</v>
      </c>
      <c r="G36" s="14">
        <v>1481</v>
      </c>
      <c r="H36" s="14">
        <v>4440</v>
      </c>
      <c r="I36" s="15">
        <f t="shared" ref="I36:I39" si="8">H36/G36*100</f>
        <v>299.79743416610398</v>
      </c>
      <c r="J36" s="14">
        <v>1470</v>
      </c>
      <c r="K36" s="14">
        <v>2814</v>
      </c>
      <c r="L36" s="15">
        <f t="shared" si="2"/>
        <v>191.42857142857144</v>
      </c>
      <c r="M36" s="16">
        <v>4397</v>
      </c>
      <c r="N36" s="16">
        <v>10318</v>
      </c>
      <c r="O36" s="15">
        <f t="shared" si="7"/>
        <v>234.65999545144416</v>
      </c>
      <c r="P36" s="14">
        <v>27</v>
      </c>
      <c r="Q36" s="14">
        <v>27</v>
      </c>
      <c r="R36" s="15">
        <f t="shared" ref="R36:R38" si="9">Q36/P36*100</f>
        <v>100</v>
      </c>
      <c r="S36" s="14">
        <v>15</v>
      </c>
      <c r="T36" s="14">
        <v>15</v>
      </c>
      <c r="U36" s="15">
        <f>T36/S36*100</f>
        <v>100</v>
      </c>
      <c r="V36" s="14">
        <v>14</v>
      </c>
      <c r="W36" s="14">
        <v>14</v>
      </c>
      <c r="X36" s="15">
        <f>W36/V36*100</f>
        <v>100</v>
      </c>
      <c r="Y36" s="2"/>
      <c r="Z36" s="2"/>
    </row>
    <row r="37" spans="1:26" ht="16.5" customHeight="1">
      <c r="A37" s="17">
        <v>27</v>
      </c>
      <c r="B37" s="13">
        <f>'[1]11. Obat Esensial'!B35</f>
        <v>0</v>
      </c>
      <c r="C37" s="13" t="str">
        <f>'[1]11. Obat Esensial'!C35</f>
        <v>Po. Selatan</v>
      </c>
      <c r="D37" s="14">
        <v>2640</v>
      </c>
      <c r="E37" s="14">
        <v>2313</v>
      </c>
      <c r="F37" s="15">
        <f t="shared" si="0"/>
        <v>87.61363636363636</v>
      </c>
      <c r="G37" s="14">
        <v>1339</v>
      </c>
      <c r="H37" s="14">
        <v>5016</v>
      </c>
      <c r="I37" s="15">
        <f t="shared" si="8"/>
        <v>374.60791635548918</v>
      </c>
      <c r="J37" s="14">
        <v>1329</v>
      </c>
      <c r="K37" s="14">
        <v>10000</v>
      </c>
      <c r="L37" s="15">
        <f t="shared" si="2"/>
        <v>752.44544770504137</v>
      </c>
      <c r="M37" s="16">
        <v>3976</v>
      </c>
      <c r="N37" s="16">
        <v>7329</v>
      </c>
      <c r="O37" s="15">
        <f t="shared" si="7"/>
        <v>184.33098591549296</v>
      </c>
      <c r="P37" s="14">
        <v>15</v>
      </c>
      <c r="Q37" s="14">
        <v>15</v>
      </c>
      <c r="R37" s="15">
        <f t="shared" si="9"/>
        <v>100</v>
      </c>
      <c r="S37" s="14">
        <v>9</v>
      </c>
      <c r="T37" s="14">
        <v>9</v>
      </c>
      <c r="U37" s="15">
        <f t="shared" ref="U37:U38" si="10">S37/T37*100</f>
        <v>100</v>
      </c>
      <c r="V37" s="14">
        <v>13</v>
      </c>
      <c r="W37" s="14">
        <v>13</v>
      </c>
      <c r="X37" s="15">
        <f t="shared" ref="X37:X38" si="11">V37/W37*100</f>
        <v>100</v>
      </c>
      <c r="Y37" s="2"/>
      <c r="Z37" s="2"/>
    </row>
    <row r="38" spans="1:26" ht="16.5" customHeight="1">
      <c r="A38" s="17">
        <v>28</v>
      </c>
      <c r="B38" s="13" t="str">
        <f>'[1]11. Obat Esensial'!B36</f>
        <v>Babadan</v>
      </c>
      <c r="C38" s="13" t="str">
        <f>'[1]11. Obat Esensial'!C36</f>
        <v>Babadan</v>
      </c>
      <c r="D38" s="14">
        <v>2945</v>
      </c>
      <c r="E38" s="14">
        <v>2437</v>
      </c>
      <c r="F38" s="15">
        <f t="shared" si="0"/>
        <v>82.750424448217316</v>
      </c>
      <c r="G38" s="14">
        <v>1494</v>
      </c>
      <c r="H38" s="14">
        <v>2114</v>
      </c>
      <c r="I38" s="15">
        <f t="shared" si="8"/>
        <v>141.49933065595718</v>
      </c>
      <c r="J38" s="14">
        <v>1483</v>
      </c>
      <c r="K38" s="14">
        <v>4075</v>
      </c>
      <c r="L38" s="15">
        <f t="shared" si="2"/>
        <v>274.78084962913016</v>
      </c>
      <c r="M38" s="16">
        <v>4436</v>
      </c>
      <c r="N38" s="16">
        <v>4551</v>
      </c>
      <c r="O38" s="15">
        <f t="shared" si="7"/>
        <v>102.59242560865644</v>
      </c>
      <c r="P38" s="14">
        <v>23</v>
      </c>
      <c r="Q38" s="14">
        <v>23</v>
      </c>
      <c r="R38" s="15">
        <f t="shared" si="9"/>
        <v>100</v>
      </c>
      <c r="S38" s="14">
        <v>7</v>
      </c>
      <c r="T38" s="14">
        <v>7</v>
      </c>
      <c r="U38" s="15">
        <f t="shared" si="10"/>
        <v>100</v>
      </c>
      <c r="V38" s="14">
        <v>11</v>
      </c>
      <c r="W38" s="14">
        <v>11</v>
      </c>
      <c r="X38" s="15">
        <f t="shared" si="11"/>
        <v>100</v>
      </c>
      <c r="Y38" s="2"/>
      <c r="Z38" s="2"/>
    </row>
    <row r="39" spans="1:26" ht="16.5" customHeight="1">
      <c r="A39" s="17">
        <v>29</v>
      </c>
      <c r="B39" s="13">
        <f>'[1]11. Obat Esensial'!B37</f>
        <v>0</v>
      </c>
      <c r="C39" s="13" t="str">
        <f>'[1]11. Obat Esensial'!C37</f>
        <v>Sukosari</v>
      </c>
      <c r="D39" s="14">
        <v>2161</v>
      </c>
      <c r="E39" s="14">
        <v>2150</v>
      </c>
      <c r="F39" s="15">
        <f t="shared" si="0"/>
        <v>99.490976399814897</v>
      </c>
      <c r="G39" s="14">
        <v>1096</v>
      </c>
      <c r="H39" s="14">
        <v>840</v>
      </c>
      <c r="I39" s="15">
        <f t="shared" si="8"/>
        <v>76.642335766423358</v>
      </c>
      <c r="J39" s="14">
        <v>1088</v>
      </c>
      <c r="K39" s="14">
        <v>78</v>
      </c>
      <c r="L39" s="15">
        <f t="shared" si="2"/>
        <v>7.1691176470588234</v>
      </c>
      <c r="M39" s="16">
        <v>3253</v>
      </c>
      <c r="N39" s="16">
        <v>2990</v>
      </c>
      <c r="O39" s="15">
        <f t="shared" si="7"/>
        <v>91.915155241315702</v>
      </c>
      <c r="P39" s="14">
        <v>19</v>
      </c>
      <c r="Q39" s="14">
        <v>19</v>
      </c>
      <c r="R39" s="15">
        <v>100</v>
      </c>
      <c r="S39" s="14">
        <v>7</v>
      </c>
      <c r="T39" s="14">
        <v>7</v>
      </c>
      <c r="U39" s="15">
        <v>100</v>
      </c>
      <c r="V39" s="14">
        <v>2</v>
      </c>
      <c r="W39" s="14">
        <v>2</v>
      </c>
      <c r="X39" s="15">
        <v>100</v>
      </c>
      <c r="Y39" s="2"/>
      <c r="Z39" s="2"/>
    </row>
    <row r="40" spans="1:26" ht="16.5" customHeight="1">
      <c r="A40" s="17">
        <v>30</v>
      </c>
      <c r="B40" s="13" t="str">
        <f>'[1]11. Obat Esensial'!B38</f>
        <v>Jenangan</v>
      </c>
      <c r="C40" s="13" t="str">
        <f>'[1]11. Obat Esensial'!C38</f>
        <v>Jenangan</v>
      </c>
      <c r="D40" s="14">
        <v>2799</v>
      </c>
      <c r="E40" s="14">
        <v>2719</v>
      </c>
      <c r="F40" s="20" t="s">
        <v>20</v>
      </c>
      <c r="G40" s="14">
        <v>1420</v>
      </c>
      <c r="H40" s="14">
        <v>1304</v>
      </c>
      <c r="I40" s="20" t="s">
        <v>21</v>
      </c>
      <c r="J40" s="14">
        <v>1409</v>
      </c>
      <c r="K40" s="14">
        <v>341</v>
      </c>
      <c r="L40" s="15">
        <f t="shared" si="2"/>
        <v>24.201561391057488</v>
      </c>
      <c r="M40" s="16">
        <v>4215</v>
      </c>
      <c r="N40" s="15">
        <v>4023</v>
      </c>
      <c r="O40" s="20" t="s">
        <v>22</v>
      </c>
      <c r="P40" s="14">
        <v>27</v>
      </c>
      <c r="Q40" s="14">
        <v>27</v>
      </c>
      <c r="R40" s="15">
        <v>100</v>
      </c>
      <c r="S40" s="14">
        <v>9</v>
      </c>
      <c r="T40" s="14">
        <v>9</v>
      </c>
      <c r="U40" s="15">
        <v>100</v>
      </c>
      <c r="V40" s="14">
        <v>5</v>
      </c>
      <c r="W40" s="14">
        <v>5</v>
      </c>
      <c r="X40" s="15">
        <v>100</v>
      </c>
      <c r="Y40" s="2"/>
      <c r="Z40" s="2"/>
    </row>
    <row r="41" spans="1:26" ht="16.5" customHeight="1">
      <c r="A41" s="17">
        <v>31</v>
      </c>
      <c r="B41" s="13">
        <f>'[1]11. Obat Esensial'!B39</f>
        <v>0</v>
      </c>
      <c r="C41" s="13" t="str">
        <f>'[1]11. Obat Esensial'!C39</f>
        <v>Setono</v>
      </c>
      <c r="D41" s="18">
        <v>1707</v>
      </c>
      <c r="E41" s="18">
        <v>1632</v>
      </c>
      <c r="F41" s="20" t="s">
        <v>23</v>
      </c>
      <c r="G41" s="18">
        <v>866</v>
      </c>
      <c r="H41" s="18">
        <v>530</v>
      </c>
      <c r="I41" s="20" t="s">
        <v>24</v>
      </c>
      <c r="J41" s="18">
        <v>859</v>
      </c>
      <c r="K41" s="18">
        <v>3943</v>
      </c>
      <c r="L41" s="15">
        <f t="shared" si="2"/>
        <v>459.02211874272416</v>
      </c>
      <c r="M41" s="19">
        <v>2571</v>
      </c>
      <c r="N41" s="20">
        <v>2162</v>
      </c>
      <c r="O41" s="20">
        <f t="shared" ref="O41:O42" si="12">N41/M41*100</f>
        <v>84.091793076623873</v>
      </c>
      <c r="P41" s="18">
        <v>19</v>
      </c>
      <c r="Q41" s="18">
        <v>19</v>
      </c>
      <c r="R41" s="20">
        <v>100</v>
      </c>
      <c r="S41" s="18">
        <v>7</v>
      </c>
      <c r="T41" s="18">
        <v>7</v>
      </c>
      <c r="U41" s="20">
        <v>100</v>
      </c>
      <c r="V41" s="14">
        <v>7</v>
      </c>
      <c r="W41" s="14">
        <v>7</v>
      </c>
      <c r="X41" s="15">
        <v>100</v>
      </c>
      <c r="Y41" s="2"/>
      <c r="Z41" s="2"/>
    </row>
    <row r="42" spans="1:26" ht="16.5" customHeight="1">
      <c r="A42" s="17">
        <v>32</v>
      </c>
      <c r="B42" s="13" t="str">
        <f>'[1]11. Obat Esensial'!B40</f>
        <v>Ngebel</v>
      </c>
      <c r="C42" s="13" t="str">
        <f>'[1]11. Obat Esensial'!C40</f>
        <v>Ngebel</v>
      </c>
      <c r="D42" s="14">
        <v>1570</v>
      </c>
      <c r="E42" s="14">
        <v>1090</v>
      </c>
      <c r="F42" s="15">
        <f>E42/D42*100</f>
        <v>69.42675159235668</v>
      </c>
      <c r="G42" s="14">
        <v>796</v>
      </c>
      <c r="H42" s="14">
        <v>416</v>
      </c>
      <c r="I42" s="15">
        <f>H42/G42*100</f>
        <v>52.261306532663319</v>
      </c>
      <c r="J42" s="14">
        <v>790</v>
      </c>
      <c r="K42" s="14">
        <v>14</v>
      </c>
      <c r="L42" s="15">
        <f t="shared" si="2"/>
        <v>1.7721518987341773</v>
      </c>
      <c r="M42" s="16">
        <v>2365</v>
      </c>
      <c r="N42" s="15">
        <v>1506</v>
      </c>
      <c r="O42" s="15">
        <f t="shared" si="12"/>
        <v>63.678646934460893</v>
      </c>
      <c r="P42" s="14">
        <v>18</v>
      </c>
      <c r="Q42" s="14">
        <v>18</v>
      </c>
      <c r="R42" s="15">
        <f>Q42/P42*100</f>
        <v>100</v>
      </c>
      <c r="S42" s="14">
        <v>4</v>
      </c>
      <c r="T42" s="14">
        <v>4</v>
      </c>
      <c r="U42" s="15">
        <f>T42/S42*100</f>
        <v>100</v>
      </c>
      <c r="V42" s="14">
        <v>1</v>
      </c>
      <c r="W42" s="14">
        <v>1</v>
      </c>
      <c r="X42" s="15">
        <f>W42/V42*100</f>
        <v>100</v>
      </c>
      <c r="Y42" s="2"/>
      <c r="Z42" s="2"/>
    </row>
    <row r="43" spans="1:26" ht="16.5" customHeight="1">
      <c r="A43" s="21"/>
      <c r="B43" s="22"/>
      <c r="C43" s="22"/>
      <c r="D43" s="14"/>
      <c r="E43" s="14"/>
      <c r="F43" s="15"/>
      <c r="G43" s="14"/>
      <c r="H43" s="14"/>
      <c r="I43" s="15"/>
      <c r="J43" s="14"/>
      <c r="K43" s="14"/>
      <c r="L43" s="15"/>
      <c r="M43" s="16"/>
      <c r="N43" s="15"/>
      <c r="O43" s="15"/>
      <c r="P43" s="14"/>
      <c r="Q43" s="14"/>
      <c r="R43" s="15"/>
      <c r="S43" s="14"/>
      <c r="T43" s="14"/>
      <c r="U43" s="15"/>
      <c r="V43" s="14"/>
      <c r="W43" s="14"/>
      <c r="X43" s="15"/>
      <c r="Y43" s="2"/>
      <c r="Z43" s="2"/>
    </row>
    <row r="44" spans="1:26" ht="19.5" customHeight="1" thickBot="1">
      <c r="A44" s="23" t="s">
        <v>25</v>
      </c>
      <c r="B44" s="24"/>
      <c r="C44" s="25"/>
      <c r="D44" s="26">
        <f t="shared" ref="D44:E44" si="13">SUM(D11:D43)</f>
        <v>71644</v>
      </c>
      <c r="E44" s="26">
        <f t="shared" si="13"/>
        <v>64547</v>
      </c>
      <c r="F44" s="27">
        <f>E44/D44*100</f>
        <v>90.094076265981798</v>
      </c>
      <c r="G44" s="26">
        <f t="shared" ref="G44:H44" si="14">SUM(G11:G43)</f>
        <v>34926</v>
      </c>
      <c r="H44" s="26">
        <f t="shared" si="14"/>
        <v>37164</v>
      </c>
      <c r="I44" s="27">
        <f>H44/G44*100</f>
        <v>106.40783370554887</v>
      </c>
      <c r="J44" s="26">
        <f t="shared" ref="J44:K44" si="15">SUM(J11:J43)</f>
        <v>34057</v>
      </c>
      <c r="K44" s="26">
        <f t="shared" si="15"/>
        <v>36777</v>
      </c>
      <c r="L44" s="27">
        <f>K44/J44*100</f>
        <v>107.98661068209179</v>
      </c>
      <c r="M44" s="28">
        <f t="shared" ref="M44:N44" si="16">SUM(M11:M43)</f>
        <v>104956</v>
      </c>
      <c r="N44" s="26">
        <f t="shared" si="16"/>
        <v>101795</v>
      </c>
      <c r="O44" s="27">
        <f>N44/M44*100</f>
        <v>96.98826174778003</v>
      </c>
      <c r="P44" s="26">
        <f t="shared" ref="P44:Q44" si="17">SUM(P11:P43)</f>
        <v>707</v>
      </c>
      <c r="Q44" s="26">
        <f t="shared" si="17"/>
        <v>707</v>
      </c>
      <c r="R44" s="27">
        <f>Q44/P44*100</f>
        <v>100</v>
      </c>
      <c r="S44" s="26">
        <f t="shared" ref="S44:T44" si="18">SUM(S11:S43)</f>
        <v>203</v>
      </c>
      <c r="T44" s="26">
        <f t="shared" si="18"/>
        <v>203</v>
      </c>
      <c r="U44" s="27">
        <f>T44/S44*100</f>
        <v>100</v>
      </c>
      <c r="V44" s="26">
        <f t="shared" ref="V44:W44" si="19">SUM(V11:V43)</f>
        <v>146</v>
      </c>
      <c r="W44" s="26">
        <f t="shared" si="19"/>
        <v>145</v>
      </c>
      <c r="X44" s="27">
        <f>W44/V44*100</f>
        <v>99.315068493150676</v>
      </c>
      <c r="Y44" s="2"/>
      <c r="Z44" s="2"/>
    </row>
    <row r="45" spans="1:26" ht="19.5" customHeight="1">
      <c r="A45" s="29"/>
      <c r="B45" s="29"/>
      <c r="C45" s="29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3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P8:R8"/>
    <mergeCell ref="S8:U8"/>
    <mergeCell ref="V8:X8"/>
    <mergeCell ref="A3:X3"/>
    <mergeCell ref="A7:A9"/>
    <mergeCell ref="B7:B9"/>
    <mergeCell ref="C7:C9"/>
    <mergeCell ref="D7:L7"/>
    <mergeCell ref="M7:O8"/>
    <mergeCell ref="P7:X7"/>
    <mergeCell ref="D8:F8"/>
    <mergeCell ref="G8:I8"/>
    <mergeCell ref="J8:L8"/>
  </mergeCells>
  <printOptions horizontalCentered="1"/>
  <pageMargins left="0.7" right="0.7" top="0.75" bottom="0.75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50. Pend Dasar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2026-05-23T03:39:11Z</cp:lastPrinted>
  <dcterms:created xsi:type="dcterms:W3CDTF">2026-05-22T21:09:32Z</dcterms:created>
  <dcterms:modified xsi:type="dcterms:W3CDTF">2026-05-23T03:45:39Z</dcterms:modified>
</cp:coreProperties>
</file>