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7FAC2989-E763-48E0-95C6-486BB10196AF}" xr6:coauthVersionLast="47" xr6:coauthVersionMax="47" xr10:uidLastSave="{00000000-0000-0000-0000-000000000000}"/>
  <bookViews>
    <workbookView xWindow="-120" yWindow="-120" windowWidth="20730" windowHeight="11040" xr2:uid="{BB4E608A-9631-4F48-8A7B-2F2963AE2357}"/>
  </bookViews>
  <sheets>
    <sheet name="37. BBL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L4" i="1"/>
  <c r="K5" i="1"/>
  <c r="L5" i="1"/>
  <c r="B11" i="1"/>
  <c r="C11" i="1"/>
  <c r="D11" i="1"/>
  <c r="E11" i="1"/>
  <c r="F11" i="1"/>
  <c r="H11" i="1"/>
  <c r="J11" i="1"/>
  <c r="K11" i="1"/>
  <c r="L11" i="1"/>
  <c r="N11" i="1"/>
  <c r="P11" i="1"/>
  <c r="Q11" i="1"/>
  <c r="R11" i="1"/>
  <c r="T11" i="1"/>
  <c r="V11" i="1"/>
  <c r="W11" i="1"/>
  <c r="X11" i="1"/>
  <c r="B12" i="1"/>
  <c r="C12" i="1"/>
  <c r="D12" i="1"/>
  <c r="E12" i="1"/>
  <c r="J12" i="1" s="1"/>
  <c r="F12" i="1"/>
  <c r="H12" i="1"/>
  <c r="K12" i="1"/>
  <c r="K42" i="1" s="1"/>
  <c r="L12" i="1"/>
  <c r="N12" i="1"/>
  <c r="P12" i="1"/>
  <c r="Q12" i="1"/>
  <c r="R12" i="1"/>
  <c r="T12" i="1"/>
  <c r="V12" i="1"/>
  <c r="W12" i="1"/>
  <c r="X12" i="1"/>
  <c r="B13" i="1"/>
  <c r="C13" i="1"/>
  <c r="D13" i="1"/>
  <c r="F13" i="1" s="1"/>
  <c r="E13" i="1"/>
  <c r="J13" i="1" s="1"/>
  <c r="H13" i="1"/>
  <c r="K13" i="1"/>
  <c r="N13" i="1"/>
  <c r="P13" i="1"/>
  <c r="Q13" i="1"/>
  <c r="Q42" i="1" s="1"/>
  <c r="R42" i="1" s="1"/>
  <c r="T13" i="1"/>
  <c r="V13" i="1"/>
  <c r="W13" i="1"/>
  <c r="B14" i="1"/>
  <c r="C14" i="1"/>
  <c r="D14" i="1"/>
  <c r="E14" i="1"/>
  <c r="F14" i="1"/>
  <c r="H14" i="1"/>
  <c r="J14" i="1"/>
  <c r="K14" i="1"/>
  <c r="R14" i="1" s="1"/>
  <c r="N14" i="1"/>
  <c r="P14" i="1"/>
  <c r="Q14" i="1"/>
  <c r="T14" i="1"/>
  <c r="V14" i="1"/>
  <c r="W14" i="1"/>
  <c r="X14" i="1" s="1"/>
  <c r="B15" i="1"/>
  <c r="C15" i="1"/>
  <c r="D15" i="1"/>
  <c r="E15" i="1"/>
  <c r="F15" i="1"/>
  <c r="H15" i="1"/>
  <c r="J15" i="1"/>
  <c r="K15" i="1"/>
  <c r="L15" i="1" s="1"/>
  <c r="N15" i="1"/>
  <c r="P15" i="1"/>
  <c r="Q15" i="1"/>
  <c r="R15" i="1"/>
  <c r="T15" i="1"/>
  <c r="V15" i="1"/>
  <c r="W15" i="1"/>
  <c r="X15" i="1" s="1"/>
  <c r="B16" i="1"/>
  <c r="C16" i="1"/>
  <c r="D16" i="1"/>
  <c r="F16" i="1" s="1"/>
  <c r="E16" i="1"/>
  <c r="J16" i="1" s="1"/>
  <c r="H16" i="1"/>
  <c r="K16" i="1"/>
  <c r="N16" i="1"/>
  <c r="P16" i="1"/>
  <c r="Q16" i="1"/>
  <c r="R16" i="1" s="1"/>
  <c r="T16" i="1"/>
  <c r="W16" i="1"/>
  <c r="B17" i="1"/>
  <c r="C17" i="1"/>
  <c r="D17" i="1"/>
  <c r="F17" i="1" s="1"/>
  <c r="E17" i="1"/>
  <c r="J17" i="1" s="1"/>
  <c r="K17" i="1"/>
  <c r="L17" i="1" s="1"/>
  <c r="N17" i="1"/>
  <c r="P17" i="1"/>
  <c r="Q17" i="1"/>
  <c r="R17" i="1"/>
  <c r="W17" i="1"/>
  <c r="X17" i="1" s="1"/>
  <c r="B18" i="1"/>
  <c r="C18" i="1"/>
  <c r="D18" i="1"/>
  <c r="H18" i="1" s="1"/>
  <c r="E18" i="1"/>
  <c r="J18" i="1" s="1"/>
  <c r="K18" i="1"/>
  <c r="N18" i="1"/>
  <c r="P18" i="1"/>
  <c r="Q18" i="1"/>
  <c r="R18" i="1" s="1"/>
  <c r="W18" i="1"/>
  <c r="B19" i="1"/>
  <c r="C19" i="1"/>
  <c r="D19" i="1"/>
  <c r="F19" i="1" s="1"/>
  <c r="E19" i="1"/>
  <c r="J19" i="1" s="1"/>
  <c r="K19" i="1"/>
  <c r="L19" i="1" s="1"/>
  <c r="N19" i="1"/>
  <c r="P19" i="1"/>
  <c r="Q19" i="1"/>
  <c r="R19" i="1" s="1"/>
  <c r="W19" i="1"/>
  <c r="B20" i="1"/>
  <c r="C20" i="1"/>
  <c r="D20" i="1"/>
  <c r="F20" i="1" s="1"/>
  <c r="E20" i="1"/>
  <c r="J20" i="1"/>
  <c r="K20" i="1"/>
  <c r="R20" i="1" s="1"/>
  <c r="N20" i="1"/>
  <c r="P20" i="1"/>
  <c r="Q20" i="1"/>
  <c r="V20" i="1"/>
  <c r="W20" i="1"/>
  <c r="X20" i="1" s="1"/>
  <c r="B21" i="1"/>
  <c r="C21" i="1"/>
  <c r="D21" i="1"/>
  <c r="F21" i="1" s="1"/>
  <c r="E21" i="1"/>
  <c r="H21" i="1"/>
  <c r="J21" i="1"/>
  <c r="K21" i="1"/>
  <c r="N21" i="1"/>
  <c r="P21" i="1"/>
  <c r="Q21" i="1"/>
  <c r="R21" i="1" s="1"/>
  <c r="T21" i="1"/>
  <c r="V21" i="1"/>
  <c r="W21" i="1"/>
  <c r="B22" i="1"/>
  <c r="C22" i="1"/>
  <c r="D22" i="1"/>
  <c r="E22" i="1"/>
  <c r="F22" i="1"/>
  <c r="H22" i="1"/>
  <c r="J22" i="1"/>
  <c r="K22" i="1"/>
  <c r="R22" i="1" s="1"/>
  <c r="N22" i="1"/>
  <c r="P22" i="1"/>
  <c r="Q22" i="1"/>
  <c r="T22" i="1"/>
  <c r="V22" i="1"/>
  <c r="W22" i="1"/>
  <c r="X22" i="1" s="1"/>
  <c r="B23" i="1"/>
  <c r="C23" i="1"/>
  <c r="D23" i="1"/>
  <c r="E23" i="1"/>
  <c r="F23" i="1"/>
  <c r="H23" i="1"/>
  <c r="J23" i="1"/>
  <c r="K23" i="1"/>
  <c r="L23" i="1" s="1"/>
  <c r="N23" i="1"/>
  <c r="P23" i="1"/>
  <c r="Q23" i="1"/>
  <c r="R23" i="1"/>
  <c r="T23" i="1"/>
  <c r="V23" i="1"/>
  <c r="W23" i="1"/>
  <c r="X23" i="1" s="1"/>
  <c r="B24" i="1"/>
  <c r="C24" i="1"/>
  <c r="D24" i="1"/>
  <c r="F24" i="1" s="1"/>
  <c r="E24" i="1"/>
  <c r="J24" i="1" s="1"/>
  <c r="H24" i="1"/>
  <c r="K24" i="1"/>
  <c r="N24" i="1"/>
  <c r="P24" i="1"/>
  <c r="Q24" i="1"/>
  <c r="R24" i="1" s="1"/>
  <c r="T24" i="1"/>
  <c r="W24" i="1"/>
  <c r="B25" i="1"/>
  <c r="C25" i="1"/>
  <c r="D25" i="1"/>
  <c r="F25" i="1" s="1"/>
  <c r="E25" i="1"/>
  <c r="J25" i="1" s="1"/>
  <c r="K25" i="1"/>
  <c r="N25" i="1"/>
  <c r="P25" i="1"/>
  <c r="Q25" i="1"/>
  <c r="R25" i="1"/>
  <c r="W25" i="1"/>
  <c r="B26" i="1"/>
  <c r="C26" i="1"/>
  <c r="D26" i="1"/>
  <c r="H26" i="1" s="1"/>
  <c r="E26" i="1"/>
  <c r="J26" i="1" s="1"/>
  <c r="K26" i="1"/>
  <c r="N26" i="1"/>
  <c r="P26" i="1"/>
  <c r="Q26" i="1"/>
  <c r="R26" i="1" s="1"/>
  <c r="W26" i="1"/>
  <c r="B27" i="1"/>
  <c r="C27" i="1"/>
  <c r="D27" i="1"/>
  <c r="F27" i="1" s="1"/>
  <c r="E27" i="1"/>
  <c r="J27" i="1" s="1"/>
  <c r="K27" i="1"/>
  <c r="N27" i="1"/>
  <c r="P27" i="1"/>
  <c r="Q27" i="1"/>
  <c r="R27" i="1" s="1"/>
  <c r="W27" i="1"/>
  <c r="B28" i="1"/>
  <c r="C28" i="1"/>
  <c r="D28" i="1"/>
  <c r="F28" i="1" s="1"/>
  <c r="E28" i="1"/>
  <c r="J28" i="1"/>
  <c r="K28" i="1"/>
  <c r="R28" i="1" s="1"/>
  <c r="N28" i="1"/>
  <c r="P28" i="1"/>
  <c r="Q28" i="1"/>
  <c r="V28" i="1"/>
  <c r="W28" i="1"/>
  <c r="X28" i="1" s="1"/>
  <c r="B29" i="1"/>
  <c r="C29" i="1"/>
  <c r="D29" i="1"/>
  <c r="F29" i="1" s="1"/>
  <c r="E29" i="1"/>
  <c r="H29" i="1"/>
  <c r="J29" i="1"/>
  <c r="K29" i="1"/>
  <c r="N29" i="1"/>
  <c r="P29" i="1"/>
  <c r="Q29" i="1"/>
  <c r="R29" i="1" s="1"/>
  <c r="T29" i="1"/>
  <c r="V29" i="1"/>
  <c r="W29" i="1"/>
  <c r="B30" i="1"/>
  <c r="C30" i="1"/>
  <c r="D30" i="1"/>
  <c r="E30" i="1"/>
  <c r="F30" i="1"/>
  <c r="H30" i="1"/>
  <c r="J30" i="1"/>
  <c r="K30" i="1"/>
  <c r="R30" i="1" s="1"/>
  <c r="N30" i="1"/>
  <c r="P30" i="1"/>
  <c r="Q30" i="1"/>
  <c r="T30" i="1"/>
  <c r="V30" i="1"/>
  <c r="W30" i="1"/>
  <c r="X30" i="1" s="1"/>
  <c r="B31" i="1"/>
  <c r="C31" i="1"/>
  <c r="D31" i="1"/>
  <c r="E31" i="1"/>
  <c r="F31" i="1"/>
  <c r="H31" i="1"/>
  <c r="J31" i="1"/>
  <c r="K31" i="1"/>
  <c r="L31" i="1" s="1"/>
  <c r="N31" i="1"/>
  <c r="P31" i="1"/>
  <c r="Q31" i="1"/>
  <c r="R31" i="1"/>
  <c r="T31" i="1"/>
  <c r="V31" i="1"/>
  <c r="W31" i="1"/>
  <c r="X31" i="1" s="1"/>
  <c r="B32" i="1"/>
  <c r="C32" i="1"/>
  <c r="D32" i="1"/>
  <c r="F32" i="1" s="1"/>
  <c r="E32" i="1"/>
  <c r="J32" i="1" s="1"/>
  <c r="H32" i="1"/>
  <c r="K32" i="1"/>
  <c r="N32" i="1"/>
  <c r="P32" i="1"/>
  <c r="Q32" i="1"/>
  <c r="R32" i="1" s="1"/>
  <c r="T32" i="1"/>
  <c r="W32" i="1"/>
  <c r="B33" i="1"/>
  <c r="C33" i="1"/>
  <c r="D33" i="1"/>
  <c r="F33" i="1" s="1"/>
  <c r="E33" i="1"/>
  <c r="J33" i="1" s="1"/>
  <c r="K33" i="1"/>
  <c r="L33" i="1" s="1"/>
  <c r="N33" i="1"/>
  <c r="P33" i="1"/>
  <c r="Q33" i="1"/>
  <c r="R33" i="1"/>
  <c r="W33" i="1"/>
  <c r="X33" i="1" s="1"/>
  <c r="B34" i="1"/>
  <c r="C34" i="1"/>
  <c r="D34" i="1"/>
  <c r="H34" i="1" s="1"/>
  <c r="E34" i="1"/>
  <c r="J34" i="1" s="1"/>
  <c r="K34" i="1"/>
  <c r="N34" i="1"/>
  <c r="P34" i="1"/>
  <c r="Q34" i="1"/>
  <c r="R34" i="1" s="1"/>
  <c r="W34" i="1"/>
  <c r="B35" i="1"/>
  <c r="C35" i="1"/>
  <c r="D35" i="1"/>
  <c r="F35" i="1" s="1"/>
  <c r="E35" i="1"/>
  <c r="J35" i="1" s="1"/>
  <c r="K35" i="1"/>
  <c r="N35" i="1"/>
  <c r="P35" i="1"/>
  <c r="Q35" i="1"/>
  <c r="R35" i="1" s="1"/>
  <c r="W35" i="1"/>
  <c r="B36" i="1"/>
  <c r="C36" i="1"/>
  <c r="D36" i="1"/>
  <c r="F36" i="1" s="1"/>
  <c r="E36" i="1"/>
  <c r="J36" i="1"/>
  <c r="K36" i="1"/>
  <c r="R36" i="1" s="1"/>
  <c r="N36" i="1"/>
  <c r="P36" i="1"/>
  <c r="Q36" i="1"/>
  <c r="V36" i="1"/>
  <c r="W36" i="1"/>
  <c r="X36" i="1" s="1"/>
  <c r="B37" i="1"/>
  <c r="C37" i="1"/>
  <c r="D37" i="1"/>
  <c r="F37" i="1" s="1"/>
  <c r="E37" i="1"/>
  <c r="H37" i="1"/>
  <c r="J37" i="1"/>
  <c r="K37" i="1"/>
  <c r="N37" i="1"/>
  <c r="P37" i="1"/>
  <c r="Q37" i="1"/>
  <c r="R37" i="1" s="1"/>
  <c r="T37" i="1"/>
  <c r="V37" i="1"/>
  <c r="W37" i="1"/>
  <c r="B38" i="1"/>
  <c r="C38" i="1"/>
  <c r="D38" i="1"/>
  <c r="E38" i="1"/>
  <c r="F38" i="1"/>
  <c r="H38" i="1"/>
  <c r="J38" i="1"/>
  <c r="K38" i="1"/>
  <c r="R38" i="1" s="1"/>
  <c r="N38" i="1"/>
  <c r="P38" i="1"/>
  <c r="Q38" i="1"/>
  <c r="T38" i="1"/>
  <c r="V38" i="1"/>
  <c r="W38" i="1"/>
  <c r="X38" i="1" s="1"/>
  <c r="B39" i="1"/>
  <c r="C39" i="1"/>
  <c r="D39" i="1"/>
  <c r="E39" i="1"/>
  <c r="F39" i="1"/>
  <c r="H39" i="1"/>
  <c r="J39" i="1"/>
  <c r="K39" i="1"/>
  <c r="L39" i="1" s="1"/>
  <c r="N39" i="1"/>
  <c r="P39" i="1"/>
  <c r="Q39" i="1"/>
  <c r="R39" i="1"/>
  <c r="T39" i="1"/>
  <c r="V39" i="1"/>
  <c r="W39" i="1"/>
  <c r="X39" i="1" s="1"/>
  <c r="B40" i="1"/>
  <c r="C40" i="1"/>
  <c r="D40" i="1"/>
  <c r="F40" i="1" s="1"/>
  <c r="E40" i="1"/>
  <c r="J40" i="1" s="1"/>
  <c r="H40" i="1"/>
  <c r="K40" i="1"/>
  <c r="N40" i="1"/>
  <c r="P40" i="1"/>
  <c r="Q40" i="1"/>
  <c r="R40" i="1" s="1"/>
  <c r="T40" i="1"/>
  <c r="W40" i="1"/>
  <c r="B41" i="1"/>
  <c r="C41" i="1"/>
  <c r="D41" i="1"/>
  <c r="F41" i="1" s="1"/>
  <c r="E41" i="1"/>
  <c r="J41" i="1" s="1"/>
  <c r="K41" i="1"/>
  <c r="N41" i="1"/>
  <c r="P41" i="1"/>
  <c r="Q41" i="1"/>
  <c r="R41" i="1"/>
  <c r="W41" i="1"/>
  <c r="D42" i="1"/>
  <c r="F42" i="1" s="1"/>
  <c r="E42" i="1"/>
  <c r="J42" i="1" s="1"/>
  <c r="G42" i="1"/>
  <c r="H42" i="1" s="1"/>
  <c r="I42" i="1"/>
  <c r="M42" i="1"/>
  <c r="N42" i="1" s="1"/>
  <c r="O42" i="1"/>
  <c r="P42" i="1" s="1"/>
  <c r="S42" i="1"/>
  <c r="T42" i="1"/>
  <c r="U42" i="1"/>
  <c r="V42" i="1" s="1"/>
  <c r="X13" i="1" l="1"/>
  <c r="X41" i="1"/>
  <c r="L35" i="1"/>
  <c r="X35" i="1"/>
  <c r="L29" i="1"/>
  <c r="X29" i="1"/>
  <c r="X25" i="1"/>
  <c r="X19" i="1"/>
  <c r="L40" i="1"/>
  <c r="X40" i="1"/>
  <c r="L24" i="1"/>
  <c r="X24" i="1"/>
  <c r="L42" i="1"/>
  <c r="L37" i="1"/>
  <c r="X37" i="1"/>
  <c r="L27" i="1"/>
  <c r="X27" i="1"/>
  <c r="L21" i="1"/>
  <c r="X21" i="1"/>
  <c r="L13" i="1"/>
  <c r="L41" i="1"/>
  <c r="L25" i="1"/>
  <c r="L32" i="1"/>
  <c r="X32" i="1"/>
  <c r="L16" i="1"/>
  <c r="X16" i="1"/>
  <c r="T41" i="1"/>
  <c r="H41" i="1"/>
  <c r="V40" i="1"/>
  <c r="L38" i="1"/>
  <c r="F34" i="1"/>
  <c r="T33" i="1"/>
  <c r="H33" i="1"/>
  <c r="V32" i="1"/>
  <c r="L30" i="1"/>
  <c r="F26" i="1"/>
  <c r="T25" i="1"/>
  <c r="H25" i="1"/>
  <c r="V24" i="1"/>
  <c r="L22" i="1"/>
  <c r="F18" i="1"/>
  <c r="T17" i="1"/>
  <c r="H17" i="1"/>
  <c r="V16" i="1"/>
  <c r="L14" i="1"/>
  <c r="W42" i="1"/>
  <c r="X42" i="1" s="1"/>
  <c r="L36" i="1"/>
  <c r="L28" i="1"/>
  <c r="L20" i="1"/>
  <c r="T36" i="1"/>
  <c r="H36" i="1"/>
  <c r="V35" i="1"/>
  <c r="T28" i="1"/>
  <c r="H28" i="1"/>
  <c r="V27" i="1"/>
  <c r="T20" i="1"/>
  <c r="H20" i="1"/>
  <c r="V19" i="1"/>
  <c r="R13" i="1"/>
  <c r="T35" i="1"/>
  <c r="H35" i="1"/>
  <c r="V34" i="1"/>
  <c r="T27" i="1"/>
  <c r="H27" i="1"/>
  <c r="V26" i="1"/>
  <c r="T19" i="1"/>
  <c r="H19" i="1"/>
  <c r="V18" i="1"/>
  <c r="V41" i="1"/>
  <c r="T34" i="1"/>
  <c r="V33" i="1"/>
  <c r="T26" i="1"/>
  <c r="V25" i="1"/>
  <c r="T18" i="1"/>
  <c r="V17" i="1"/>
  <c r="L34" i="1" l="1"/>
  <c r="X34" i="1"/>
  <c r="L26" i="1"/>
  <c r="X26" i="1"/>
  <c r="X18" i="1"/>
  <c r="L18" i="1"/>
</calcChain>
</file>

<file path=xl/sharedStrings.xml><?xml version="1.0" encoding="utf-8"?>
<sst xmlns="http://schemas.openxmlformats.org/spreadsheetml/2006/main" count="63" uniqueCount="38">
  <si>
    <t>Sumber: Bidang Kesehatan Masyarakat</t>
  </si>
  <si>
    <t>JUMLAH (KAB/KOTA)</t>
  </si>
  <si>
    <t>%</t>
  </si>
  <si>
    <t>JUMLAH</t>
  </si>
  <si>
    <t>L + P</t>
  </si>
  <si>
    <t>P</t>
  </si>
  <si>
    <t>L</t>
  </si>
  <si>
    <t>PREMATUR</t>
  </si>
  <si>
    <t xml:space="preserve"> BAYI BBLR</t>
  </si>
  <si>
    <t xml:space="preserve">BAYI BARU LAHIR DITIMBANG </t>
  </si>
  <si>
    <t>JUMLAH LAHIR HIDUP</t>
  </si>
  <si>
    <t>PUSKESMAS</t>
  </si>
  <si>
    <t>KECAMATAN</t>
  </si>
  <si>
    <t>BAYI BERAT BADAN LAHIR RENDAH (BBLR) DAN PREMATUR MENURUT JENIS KELAMIN, KECAMATAN, DAN PUSKESMAS</t>
  </si>
  <si>
    <t xml:space="preserve"> </t>
  </si>
  <si>
    <t>TABEL 37</t>
  </si>
  <si>
    <t>35.02.02</t>
  </si>
  <si>
    <t>35.02.01</t>
  </si>
  <si>
    <t>35.02.03</t>
  </si>
  <si>
    <t>35.02.04</t>
  </si>
  <si>
    <t>35.02.05</t>
  </si>
  <si>
    <t>35.02.06</t>
  </si>
  <si>
    <t>35.02.07</t>
  </si>
  <si>
    <t>35.02.08</t>
  </si>
  <si>
    <t>35.02.10</t>
  </si>
  <si>
    <t>35.02.09</t>
  </si>
  <si>
    <t>35.02.11</t>
  </si>
  <si>
    <t>35.02.12</t>
  </si>
  <si>
    <t>35.02.13</t>
  </si>
  <si>
    <t>35.02.14</t>
  </si>
  <si>
    <t>35.02.15</t>
  </si>
  <si>
    <t>35.02.17</t>
  </si>
  <si>
    <t>35.02.16</t>
  </si>
  <si>
    <t>35.02.18</t>
  </si>
  <si>
    <t>35.02.19</t>
  </si>
  <si>
    <t>35.02.20</t>
  </si>
  <si>
    <t>35.02.21</t>
  </si>
  <si>
    <t>Kode Referensi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</si>
</sst>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\(#,##0.0\)"/>
    <numFmt numFmtId="166" formatCode="_(* #,##0_);_(* \(#,##0\);_(* &quot;-&quot;??_);_(@_)"/>
  </numFmts>
  <fonts count="10">
    <font>
      <sz val="11"/>
      <color theme="1"/>
      <name val="Calibri"/>
      <scheme val="minor"/>
    </font>
    <font>
      <sz val="12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1"/>
      <color rgb="FF000000"/>
      <name val="Arial"/>
    </font>
    <font>
      <b/>
      <i/>
      <sz val="9"/>
      <color theme="1"/>
      <name val="Arial"/>
    </font>
    <font>
      <b/>
      <sz val="11"/>
      <color theme="1"/>
      <name val="Arial"/>
    </font>
    <font>
      <sz val="11"/>
      <name val="Calibri"/>
    </font>
    <font>
      <sz val="13"/>
      <color theme="1"/>
      <name val="Arial"/>
    </font>
    <font>
      <b/>
      <sz val="13"/>
      <color theme="1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37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37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37" fontId="4" fillId="0" borderId="2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37" fontId="4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right"/>
    </xf>
    <xf numFmtId="37" fontId="4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/>
    <xf numFmtId="0" fontId="7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3" fillId="0" borderId="7" xfId="0" applyFont="1" applyBorder="1" applyAlignment="1">
      <alignment horizontal="center" vertical="center" wrapText="1"/>
    </xf>
    <xf numFmtId="0" fontId="7" fillId="0" borderId="9" xfId="0" applyFont="1" applyBorder="1"/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D12">
            <v>307</v>
          </cell>
          <cell r="G12">
            <v>373.8</v>
          </cell>
        </row>
        <row r="13">
          <cell r="D13">
            <v>181</v>
          </cell>
          <cell r="G13">
            <v>154.19999999999999</v>
          </cell>
        </row>
        <row r="14">
          <cell r="D14">
            <v>145</v>
          </cell>
          <cell r="G14">
            <v>148.69999999999999</v>
          </cell>
        </row>
        <row r="15">
          <cell r="D15">
            <v>240</v>
          </cell>
          <cell r="G15">
            <v>272.3</v>
          </cell>
        </row>
        <row r="16">
          <cell r="D16">
            <v>110</v>
          </cell>
          <cell r="G16">
            <v>108.4</v>
          </cell>
        </row>
        <row r="17">
          <cell r="D17">
            <v>168</v>
          </cell>
          <cell r="G17">
            <v>140.30000000000001</v>
          </cell>
        </row>
        <row r="18">
          <cell r="D18">
            <v>365</v>
          </cell>
          <cell r="G18">
            <v>340.4</v>
          </cell>
        </row>
        <row r="19">
          <cell r="D19">
            <v>54</v>
          </cell>
          <cell r="G19">
            <v>45.9</v>
          </cell>
        </row>
        <row r="20">
          <cell r="D20">
            <v>129</v>
          </cell>
          <cell r="G20">
            <v>133.4</v>
          </cell>
        </row>
        <row r="21">
          <cell r="D21">
            <v>67</v>
          </cell>
          <cell r="G21">
            <v>77.8</v>
          </cell>
        </row>
        <row r="22">
          <cell r="D22">
            <v>201</v>
          </cell>
          <cell r="G22">
            <v>234.8</v>
          </cell>
        </row>
        <row r="23">
          <cell r="D23">
            <v>122</v>
          </cell>
          <cell r="G23">
            <v>101.4</v>
          </cell>
        </row>
        <row r="24">
          <cell r="D24">
            <v>254</v>
          </cell>
          <cell r="G24">
            <v>229.3</v>
          </cell>
        </row>
        <row r="25">
          <cell r="D25">
            <v>161</v>
          </cell>
          <cell r="G25">
            <v>168.1</v>
          </cell>
        </row>
        <row r="26">
          <cell r="D26">
            <v>139</v>
          </cell>
          <cell r="G26">
            <v>125</v>
          </cell>
        </row>
        <row r="27">
          <cell r="D27">
            <v>210</v>
          </cell>
          <cell r="G27">
            <v>191.7</v>
          </cell>
        </row>
        <row r="28">
          <cell r="D28">
            <v>293</v>
          </cell>
          <cell r="G28">
            <v>269.60000000000002</v>
          </cell>
        </row>
        <row r="29">
          <cell r="D29">
            <v>207</v>
          </cell>
          <cell r="G29">
            <v>218.1</v>
          </cell>
        </row>
        <row r="30">
          <cell r="D30">
            <v>88</v>
          </cell>
          <cell r="G30">
            <v>47.2</v>
          </cell>
        </row>
        <row r="31">
          <cell r="D31">
            <v>311</v>
          </cell>
          <cell r="G31">
            <v>294.60000000000002</v>
          </cell>
        </row>
        <row r="32">
          <cell r="D32">
            <v>260</v>
          </cell>
          <cell r="G32">
            <v>202.9</v>
          </cell>
        </row>
        <row r="33">
          <cell r="D33">
            <v>170</v>
          </cell>
          <cell r="G33">
            <v>173.7</v>
          </cell>
        </row>
        <row r="34">
          <cell r="D34">
            <v>102</v>
          </cell>
          <cell r="G34">
            <v>65.3</v>
          </cell>
        </row>
        <row r="35">
          <cell r="D35">
            <v>363</v>
          </cell>
          <cell r="G35">
            <v>339</v>
          </cell>
        </row>
        <row r="36">
          <cell r="D36">
            <v>243</v>
          </cell>
          <cell r="G36">
            <v>251.5</v>
          </cell>
        </row>
        <row r="37">
          <cell r="D37">
            <v>236</v>
          </cell>
          <cell r="G37">
            <v>209.8</v>
          </cell>
        </row>
        <row r="38">
          <cell r="D38">
            <v>245</v>
          </cell>
          <cell r="G38">
            <v>240.4</v>
          </cell>
        </row>
        <row r="39">
          <cell r="D39">
            <v>197</v>
          </cell>
          <cell r="G39">
            <v>166.7</v>
          </cell>
        </row>
        <row r="40">
          <cell r="D40">
            <v>226</v>
          </cell>
          <cell r="G40">
            <v>229.3</v>
          </cell>
        </row>
        <row r="41">
          <cell r="D41">
            <v>176</v>
          </cell>
          <cell r="G41">
            <v>144.5</v>
          </cell>
        </row>
        <row r="42">
          <cell r="D42">
            <v>132</v>
          </cell>
          <cell r="G42">
            <v>87.5</v>
          </cell>
        </row>
        <row r="43">
          <cell r="D43">
            <v>6102</v>
          </cell>
          <cell r="G43">
            <v>5785.5999999999995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D9F5-96D7-4F07-8739-2F231FD30BC2}">
  <dimension ref="A1:Z1000"/>
  <sheetViews>
    <sheetView tabSelected="1" view="pageBreakPreview" topLeftCell="A4" zoomScale="60" zoomScaleNormal="100" workbookViewId="0">
      <selection activeCell="N24" sqref="N24"/>
    </sheetView>
  </sheetViews>
  <sheetFormatPr defaultColWidth="14.42578125" defaultRowHeight="15" customHeight="1"/>
  <cols>
    <col min="1" max="1" width="16.85546875" customWidth="1"/>
    <col min="2" max="2" width="16.28515625" customWidth="1"/>
    <col min="3" max="3" width="15.85546875" customWidth="1"/>
    <col min="4" max="6" width="9.42578125" customWidth="1"/>
    <col min="7" max="7" width="10.28515625" customWidth="1"/>
    <col min="8" max="8" width="9.42578125" customWidth="1"/>
    <col min="9" max="9" width="10.28515625" customWidth="1"/>
    <col min="10" max="10" width="9.42578125" customWidth="1"/>
    <col min="11" max="11" width="10.7109375" customWidth="1"/>
    <col min="12" max="12" width="9.42578125" customWidth="1"/>
    <col min="13" max="13" width="10" customWidth="1"/>
    <col min="14" max="14" width="9.42578125" customWidth="1"/>
    <col min="15" max="15" width="9.85546875" customWidth="1"/>
    <col min="16" max="16" width="9.42578125" customWidth="1"/>
    <col min="17" max="17" width="10.28515625" customWidth="1"/>
    <col min="18" max="18" width="9.42578125" customWidth="1"/>
    <col min="19" max="19" width="10" customWidth="1"/>
    <col min="20" max="20" width="9.42578125" customWidth="1"/>
    <col min="21" max="21" width="10.140625" customWidth="1"/>
    <col min="22" max="22" width="9.42578125" customWidth="1"/>
    <col min="23" max="23" width="9.85546875" customWidth="1"/>
    <col min="24" max="24" width="9.42578125" customWidth="1"/>
    <col min="25" max="26" width="9.28515625" customWidth="1"/>
  </cols>
  <sheetData>
    <row r="1" spans="1:26" ht="15.75" customHeight="1">
      <c r="A1" s="46" t="s">
        <v>15</v>
      </c>
      <c r="B1" s="1"/>
      <c r="C1" s="1" t="s">
        <v>14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45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8"/>
      <c r="Z3" s="38"/>
    </row>
    <row r="4" spans="1:26" ht="15.75" customHeight="1">
      <c r="A4" s="42"/>
      <c r="B4" s="42"/>
      <c r="C4" s="42"/>
      <c r="D4" s="42"/>
      <c r="E4" s="44"/>
      <c r="F4" s="42"/>
      <c r="G4" s="42"/>
      <c r="H4" s="38"/>
      <c r="I4" s="38"/>
      <c r="J4" s="44"/>
      <c r="K4" s="44" t="str">
        <f>'[1]1. Luas Wilayah'!$E$5</f>
        <v>KABUPATEN</v>
      </c>
      <c r="L4" s="43" t="str">
        <f>'[1]1. Luas Wilayah'!$F$5</f>
        <v>PONOROGO</v>
      </c>
      <c r="M4" s="42"/>
      <c r="N4" s="41"/>
      <c r="O4" s="42"/>
      <c r="P4" s="42"/>
      <c r="Q4" s="41"/>
      <c r="R4" s="41"/>
      <c r="S4" s="40"/>
      <c r="T4" s="39"/>
      <c r="U4" s="40"/>
      <c r="V4" s="40"/>
      <c r="W4" s="39"/>
      <c r="X4" s="39"/>
      <c r="Y4" s="38"/>
      <c r="Z4" s="38"/>
    </row>
    <row r="5" spans="1:26" ht="15.75" customHeight="1">
      <c r="A5" s="42"/>
      <c r="B5" s="42"/>
      <c r="C5" s="42"/>
      <c r="D5" s="42"/>
      <c r="E5" s="44"/>
      <c r="F5" s="42"/>
      <c r="G5" s="42"/>
      <c r="H5" s="38"/>
      <c r="I5" s="38"/>
      <c r="J5" s="44"/>
      <c r="K5" s="44" t="str">
        <f>'[1]1. Luas Wilayah'!$E$6</f>
        <v>TAHUN</v>
      </c>
      <c r="L5" s="43">
        <f>'[1]1. Luas Wilayah'!$F$6</f>
        <v>2024</v>
      </c>
      <c r="M5" s="42"/>
      <c r="N5" s="41"/>
      <c r="O5" s="42"/>
      <c r="P5" s="42"/>
      <c r="Q5" s="41"/>
      <c r="R5" s="41"/>
      <c r="S5" s="40"/>
      <c r="T5" s="39"/>
      <c r="U5" s="40"/>
      <c r="V5" s="40"/>
      <c r="W5" s="39"/>
      <c r="X5" s="39"/>
      <c r="Y5" s="38"/>
      <c r="Z5" s="38"/>
    </row>
    <row r="6" spans="1:26" ht="15.75" customHeight="1" thickBo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1"/>
      <c r="Z6" s="1"/>
    </row>
    <row r="7" spans="1:26" ht="15" customHeight="1">
      <c r="A7" s="36" t="s">
        <v>37</v>
      </c>
      <c r="B7" s="36" t="s">
        <v>12</v>
      </c>
      <c r="C7" s="36" t="s">
        <v>11</v>
      </c>
      <c r="D7" s="35" t="s">
        <v>10</v>
      </c>
      <c r="E7" s="34"/>
      <c r="F7" s="33"/>
      <c r="G7" s="32" t="s">
        <v>9</v>
      </c>
      <c r="H7" s="29"/>
      <c r="I7" s="29"/>
      <c r="J7" s="29"/>
      <c r="K7" s="29"/>
      <c r="L7" s="28"/>
      <c r="M7" s="32" t="s">
        <v>8</v>
      </c>
      <c r="N7" s="29"/>
      <c r="O7" s="29"/>
      <c r="P7" s="29"/>
      <c r="Q7" s="29"/>
      <c r="R7" s="28"/>
      <c r="S7" s="32" t="s">
        <v>7</v>
      </c>
      <c r="T7" s="29"/>
      <c r="U7" s="29"/>
      <c r="V7" s="29"/>
      <c r="W7" s="29"/>
      <c r="X7" s="28"/>
      <c r="Y7" s="1"/>
      <c r="Z7" s="1"/>
    </row>
    <row r="8" spans="1:26" ht="21.75" customHeight="1">
      <c r="A8" s="31"/>
      <c r="B8" s="31"/>
      <c r="C8" s="31"/>
      <c r="D8" s="30"/>
      <c r="E8" s="29"/>
      <c r="F8" s="28"/>
      <c r="G8" s="27" t="s">
        <v>6</v>
      </c>
      <c r="H8" s="26"/>
      <c r="I8" s="27" t="s">
        <v>5</v>
      </c>
      <c r="J8" s="26"/>
      <c r="K8" s="27" t="s">
        <v>4</v>
      </c>
      <c r="L8" s="26"/>
      <c r="M8" s="27" t="s">
        <v>6</v>
      </c>
      <c r="N8" s="26"/>
      <c r="O8" s="27" t="s">
        <v>5</v>
      </c>
      <c r="P8" s="26"/>
      <c r="Q8" s="27" t="s">
        <v>4</v>
      </c>
      <c r="R8" s="26"/>
      <c r="S8" s="27" t="s">
        <v>6</v>
      </c>
      <c r="T8" s="26"/>
      <c r="U8" s="27" t="s">
        <v>5</v>
      </c>
      <c r="V8" s="26"/>
      <c r="W8" s="27" t="s">
        <v>4</v>
      </c>
      <c r="X8" s="26"/>
      <c r="Y8" s="1"/>
      <c r="Z8" s="1"/>
    </row>
    <row r="9" spans="1:26" ht="19.5" customHeight="1">
      <c r="A9" s="25"/>
      <c r="B9" s="25"/>
      <c r="C9" s="25"/>
      <c r="D9" s="24" t="s">
        <v>6</v>
      </c>
      <c r="E9" s="24" t="s">
        <v>5</v>
      </c>
      <c r="F9" s="23" t="s">
        <v>4</v>
      </c>
      <c r="G9" s="21" t="s">
        <v>3</v>
      </c>
      <c r="H9" s="20" t="s">
        <v>2</v>
      </c>
      <c r="I9" s="21" t="s">
        <v>3</v>
      </c>
      <c r="J9" s="20" t="s">
        <v>2</v>
      </c>
      <c r="K9" s="21" t="s">
        <v>3</v>
      </c>
      <c r="L9" s="20" t="s">
        <v>2</v>
      </c>
      <c r="M9" s="21" t="s">
        <v>3</v>
      </c>
      <c r="N9" s="20" t="s">
        <v>2</v>
      </c>
      <c r="O9" s="21" t="s">
        <v>3</v>
      </c>
      <c r="P9" s="22" t="s">
        <v>2</v>
      </c>
      <c r="Q9" s="21" t="s">
        <v>3</v>
      </c>
      <c r="R9" s="20" t="s">
        <v>2</v>
      </c>
      <c r="S9" s="21" t="s">
        <v>3</v>
      </c>
      <c r="T9" s="20" t="s">
        <v>2</v>
      </c>
      <c r="U9" s="21" t="s">
        <v>3</v>
      </c>
      <c r="V9" s="22" t="s">
        <v>2</v>
      </c>
      <c r="W9" s="21" t="s">
        <v>3</v>
      </c>
      <c r="X9" s="20" t="s">
        <v>2</v>
      </c>
      <c r="Y9" s="1"/>
      <c r="Z9" s="1"/>
    </row>
    <row r="10" spans="1:26" ht="15.75" customHeight="1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19">
        <v>18</v>
      </c>
      <c r="S10" s="19">
        <v>19</v>
      </c>
      <c r="T10" s="19">
        <v>20</v>
      </c>
      <c r="U10" s="19">
        <v>21</v>
      </c>
      <c r="V10" s="19">
        <v>22</v>
      </c>
      <c r="W10" s="19">
        <v>23</v>
      </c>
      <c r="X10" s="19">
        <v>24</v>
      </c>
      <c r="Y10" s="1"/>
      <c r="Z10" s="1"/>
    </row>
    <row r="11" spans="1:26" ht="20.25" customHeight="1">
      <c r="A11" s="15" t="s">
        <v>16</v>
      </c>
      <c r="B11" s="14" t="str">
        <f>'[1]9. Ketersediaan Obat'!B9</f>
        <v>Ngrayun</v>
      </c>
      <c r="C11" s="14" t="str">
        <f>'[1]9. Ketersediaan Obat'!C9</f>
        <v>Ngrayun</v>
      </c>
      <c r="D11" s="10">
        <f>'[1]21. Kelahiran'!D12</f>
        <v>307</v>
      </c>
      <c r="E11" s="10">
        <f>'[1]21. Kelahiran'!G12</f>
        <v>373.8</v>
      </c>
      <c r="F11" s="10">
        <f>SUM(D11:E11)</f>
        <v>680.8</v>
      </c>
      <c r="G11" s="18">
        <v>295</v>
      </c>
      <c r="H11" s="9">
        <f>G11/D11*100</f>
        <v>96.09120521172639</v>
      </c>
      <c r="I11" s="17">
        <v>255</v>
      </c>
      <c r="J11" s="12">
        <f>I11/E11*100</f>
        <v>68.218298555377217</v>
      </c>
      <c r="K11" s="10">
        <f>G11+I11</f>
        <v>550</v>
      </c>
      <c r="L11" s="12">
        <f>K11/F11*100</f>
        <v>80.787309048178628</v>
      </c>
      <c r="M11" s="17">
        <v>15</v>
      </c>
      <c r="N11" s="9">
        <f>M11/G11*100</f>
        <v>5.0847457627118651</v>
      </c>
      <c r="O11" s="17">
        <v>15</v>
      </c>
      <c r="P11" s="9">
        <f>O11/I11*100</f>
        <v>5.8823529411764701</v>
      </c>
      <c r="Q11" s="10">
        <f>M11+O11</f>
        <v>30</v>
      </c>
      <c r="R11" s="9">
        <f>Q11/K11*100</f>
        <v>5.4545454545454541</v>
      </c>
      <c r="S11" s="17">
        <v>7</v>
      </c>
      <c r="T11" s="9">
        <f>S11/D11*100</f>
        <v>2.2801302931596092</v>
      </c>
      <c r="U11" s="17">
        <v>11</v>
      </c>
      <c r="V11" s="9">
        <f>U11/E11*100</f>
        <v>2.9427501337613697</v>
      </c>
      <c r="W11" s="10">
        <f>S11+U11</f>
        <v>18</v>
      </c>
      <c r="X11" s="9">
        <f>W11/F11*100</f>
        <v>2.6439482961222094</v>
      </c>
      <c r="Y11" s="1"/>
      <c r="Z11" s="1"/>
    </row>
    <row r="12" spans="1:26" ht="20.25" customHeight="1">
      <c r="A12" s="15" t="s">
        <v>17</v>
      </c>
      <c r="B12" s="14" t="str">
        <f>'[1]9. Ketersediaan Obat'!B10</f>
        <v>Slahung</v>
      </c>
      <c r="C12" s="14" t="str">
        <f>'[1]9. Ketersediaan Obat'!C10</f>
        <v>Slahung</v>
      </c>
      <c r="D12" s="10">
        <f>'[1]21. Kelahiran'!D13</f>
        <v>181</v>
      </c>
      <c r="E12" s="10">
        <f>'[1]21. Kelahiran'!G13</f>
        <v>154.19999999999999</v>
      </c>
      <c r="F12" s="10">
        <f>SUM(D12:E12)</f>
        <v>335.2</v>
      </c>
      <c r="G12" s="16">
        <v>130</v>
      </c>
      <c r="H12" s="9">
        <f>G12/D12*100</f>
        <v>71.823204419889507</v>
      </c>
      <c r="I12" s="11">
        <v>107</v>
      </c>
      <c r="J12" s="12">
        <f>I12/E12*100</f>
        <v>69.390402075226987</v>
      </c>
      <c r="K12" s="10">
        <f>G12+I12</f>
        <v>237</v>
      </c>
      <c r="L12" s="12">
        <f>K12/F12*100</f>
        <v>70.704057279236281</v>
      </c>
      <c r="M12" s="11">
        <v>7</v>
      </c>
      <c r="N12" s="9">
        <f>M12/G12*100</f>
        <v>5.384615384615385</v>
      </c>
      <c r="O12" s="11">
        <v>12</v>
      </c>
      <c r="P12" s="9">
        <f>O12/I12*100</f>
        <v>11.214953271028037</v>
      </c>
      <c r="Q12" s="10">
        <f>M12+O12</f>
        <v>19</v>
      </c>
      <c r="R12" s="9">
        <f>Q12/K12*100</f>
        <v>8.0168776371308024</v>
      </c>
      <c r="S12" s="11">
        <v>2</v>
      </c>
      <c r="T12" s="9">
        <f>S12/D12*100</f>
        <v>1.1049723756906076</v>
      </c>
      <c r="U12" s="11">
        <v>5</v>
      </c>
      <c r="V12" s="9">
        <f>U12/E12*100</f>
        <v>3.2425421530479901</v>
      </c>
      <c r="W12" s="10">
        <f>S12+U12</f>
        <v>7</v>
      </c>
      <c r="X12" s="9">
        <f>W12/F12*100</f>
        <v>2.0883054892601431</v>
      </c>
      <c r="Y12" s="1"/>
      <c r="Z12" s="1"/>
    </row>
    <row r="13" spans="1:26" ht="20.25" customHeight="1">
      <c r="A13" s="15"/>
      <c r="B13" s="14">
        <f>'[1]9. Ketersediaan Obat'!B11</f>
        <v>0</v>
      </c>
      <c r="C13" s="14" t="str">
        <f>'[1]9. Ketersediaan Obat'!C11</f>
        <v>Nailan</v>
      </c>
      <c r="D13" s="10">
        <f>'[1]21. Kelahiran'!D14</f>
        <v>145</v>
      </c>
      <c r="E13" s="10">
        <f>'[1]21. Kelahiran'!G14</f>
        <v>148.69999999999999</v>
      </c>
      <c r="F13" s="10">
        <f>SUM(D13:E13)</f>
        <v>293.7</v>
      </c>
      <c r="G13" s="16">
        <v>114</v>
      </c>
      <c r="H13" s="9">
        <f>G13/D13*100</f>
        <v>78.620689655172413</v>
      </c>
      <c r="I13" s="11">
        <v>77</v>
      </c>
      <c r="J13" s="12">
        <f>I13/E13*100</f>
        <v>51.782111634162753</v>
      </c>
      <c r="K13" s="10">
        <f>G13+I13</f>
        <v>191</v>
      </c>
      <c r="L13" s="12">
        <f>K13/F13*100</f>
        <v>65.032345931222338</v>
      </c>
      <c r="M13" s="11">
        <v>8</v>
      </c>
      <c r="N13" s="9">
        <f>M13/G13*100</f>
        <v>7.0175438596491224</v>
      </c>
      <c r="O13" s="11">
        <v>3</v>
      </c>
      <c r="P13" s="9">
        <f>O13/I13*100</f>
        <v>3.8961038961038961</v>
      </c>
      <c r="Q13" s="10">
        <f>M13+O13</f>
        <v>11</v>
      </c>
      <c r="R13" s="9">
        <f>Q13/K13*100</f>
        <v>5.7591623036649215</v>
      </c>
      <c r="S13" s="11">
        <v>7</v>
      </c>
      <c r="T13" s="9">
        <f>S13/D13*100</f>
        <v>4.8275862068965516</v>
      </c>
      <c r="U13" s="11">
        <v>1</v>
      </c>
      <c r="V13" s="9">
        <f>U13/E13*100</f>
        <v>0.67249495628782785</v>
      </c>
      <c r="W13" s="10">
        <f>S13+U13</f>
        <v>8</v>
      </c>
      <c r="X13" s="9">
        <f>W13/F13*100</f>
        <v>2.7238678924072182</v>
      </c>
      <c r="Y13" s="1"/>
      <c r="Z13" s="1"/>
    </row>
    <row r="14" spans="1:26" ht="20.25" customHeight="1">
      <c r="A14" s="15" t="s">
        <v>18</v>
      </c>
      <c r="B14" s="14" t="str">
        <f>'[1]9. Ketersediaan Obat'!B12</f>
        <v>Bungkal</v>
      </c>
      <c r="C14" s="14" t="str">
        <f>'[1]9. Ketersediaan Obat'!C12</f>
        <v>Bungkal</v>
      </c>
      <c r="D14" s="10">
        <f>'[1]21. Kelahiran'!D15</f>
        <v>240</v>
      </c>
      <c r="E14" s="10">
        <f>'[1]21. Kelahiran'!G15</f>
        <v>272.3</v>
      </c>
      <c r="F14" s="10">
        <f>SUM(D14:E14)</f>
        <v>512.29999999999995</v>
      </c>
      <c r="G14" s="16">
        <v>159</v>
      </c>
      <c r="H14" s="9">
        <f>G14/D14*100</f>
        <v>66.25</v>
      </c>
      <c r="I14" s="11">
        <v>160</v>
      </c>
      <c r="J14" s="12">
        <f>I14/E14*100</f>
        <v>58.758721997796549</v>
      </c>
      <c r="K14" s="10">
        <f>G14+I14</f>
        <v>319</v>
      </c>
      <c r="L14" s="12">
        <f>K14/F14*100</f>
        <v>62.268202225258641</v>
      </c>
      <c r="M14" s="11">
        <v>9</v>
      </c>
      <c r="N14" s="9">
        <f>M14/G14*100</f>
        <v>5.6603773584905666</v>
      </c>
      <c r="O14" s="11">
        <v>8</v>
      </c>
      <c r="P14" s="9">
        <f>O14/I14*100</f>
        <v>5</v>
      </c>
      <c r="Q14" s="10">
        <f>M14+O14</f>
        <v>17</v>
      </c>
      <c r="R14" s="9">
        <f>Q14/K14*100</f>
        <v>5.3291536050156738</v>
      </c>
      <c r="S14" s="11">
        <v>4</v>
      </c>
      <c r="T14" s="9">
        <f>S14/D14*100</f>
        <v>1.6666666666666667</v>
      </c>
      <c r="U14" s="11">
        <v>1</v>
      </c>
      <c r="V14" s="9">
        <f>U14/E14*100</f>
        <v>0.3672420124862284</v>
      </c>
      <c r="W14" s="10">
        <f>S14+U14</f>
        <v>5</v>
      </c>
      <c r="X14" s="9">
        <f>W14/F14*100</f>
        <v>0.97599063048994739</v>
      </c>
      <c r="Y14" s="1"/>
      <c r="Z14" s="1"/>
    </row>
    <row r="15" spans="1:26" ht="20.25" customHeight="1">
      <c r="A15" s="15" t="s">
        <v>19</v>
      </c>
      <c r="B15" s="14" t="str">
        <f>'[1]9. Ketersediaan Obat'!B13</f>
        <v>Sambit</v>
      </c>
      <c r="C15" s="14" t="str">
        <f>'[1]9. Ketersediaan Obat'!C13</f>
        <v>Sambit</v>
      </c>
      <c r="D15" s="10">
        <f>'[1]21. Kelahiran'!D16</f>
        <v>110</v>
      </c>
      <c r="E15" s="10">
        <f>'[1]21. Kelahiran'!G16</f>
        <v>108.4</v>
      </c>
      <c r="F15" s="10">
        <f>SUM(D15:E15)</f>
        <v>218.4</v>
      </c>
      <c r="G15" s="16">
        <v>85</v>
      </c>
      <c r="H15" s="9">
        <f>G15/D15*100</f>
        <v>77.272727272727266</v>
      </c>
      <c r="I15" s="11">
        <v>71</v>
      </c>
      <c r="J15" s="12">
        <f>I15/E15*100</f>
        <v>65.498154981549817</v>
      </c>
      <c r="K15" s="10">
        <f>G15+I15</f>
        <v>156</v>
      </c>
      <c r="L15" s="12">
        <f>K15/F15*100</f>
        <v>71.428571428571431</v>
      </c>
      <c r="M15" s="11">
        <v>5</v>
      </c>
      <c r="N15" s="9">
        <f>M15/G15*100</f>
        <v>5.8823529411764701</v>
      </c>
      <c r="O15" s="11">
        <v>6</v>
      </c>
      <c r="P15" s="9">
        <f>O15/I15*100</f>
        <v>8.4507042253521121</v>
      </c>
      <c r="Q15" s="10">
        <f>M15+O15</f>
        <v>11</v>
      </c>
      <c r="R15" s="9">
        <f>Q15/K15*100</f>
        <v>7.0512820512820511</v>
      </c>
      <c r="S15" s="11">
        <v>2</v>
      </c>
      <c r="T15" s="9">
        <f>S15/D15*100</f>
        <v>1.8181818181818181</v>
      </c>
      <c r="U15" s="11">
        <v>0</v>
      </c>
      <c r="V15" s="9">
        <f>U15/E15*100</f>
        <v>0</v>
      </c>
      <c r="W15" s="10">
        <f>S15+U15</f>
        <v>2</v>
      </c>
      <c r="X15" s="9">
        <f>W15/F15*100</f>
        <v>0.91575091575091583</v>
      </c>
      <c r="Y15" s="1"/>
      <c r="Z15" s="1"/>
    </row>
    <row r="16" spans="1:26" ht="20.25" customHeight="1">
      <c r="A16" s="15"/>
      <c r="B16" s="14">
        <f>'[1]9. Ketersediaan Obat'!B14</f>
        <v>0</v>
      </c>
      <c r="C16" s="14" t="str">
        <f>'[1]9. Ketersediaan Obat'!C14</f>
        <v>Wringinanom</v>
      </c>
      <c r="D16" s="10">
        <f>'[1]21. Kelahiran'!D17</f>
        <v>168</v>
      </c>
      <c r="E16" s="10">
        <f>'[1]21. Kelahiran'!G17</f>
        <v>140.30000000000001</v>
      </c>
      <c r="F16" s="10">
        <f>SUM(D16:E16)</f>
        <v>308.3</v>
      </c>
      <c r="G16" s="13">
        <v>85</v>
      </c>
      <c r="H16" s="9">
        <f>G16/D16*100</f>
        <v>50.595238095238095</v>
      </c>
      <c r="I16" s="11">
        <v>79</v>
      </c>
      <c r="J16" s="12">
        <f>I16/E16*100</f>
        <v>56.307911617961501</v>
      </c>
      <c r="K16" s="10">
        <f>G16+I16</f>
        <v>164</v>
      </c>
      <c r="L16" s="12">
        <f>K16/F16*100</f>
        <v>53.194939993512811</v>
      </c>
      <c r="M16" s="11">
        <v>7</v>
      </c>
      <c r="N16" s="9">
        <f>M16/G16*100</f>
        <v>8.235294117647058</v>
      </c>
      <c r="O16" s="11">
        <v>6</v>
      </c>
      <c r="P16" s="9">
        <f>O16/I16*100</f>
        <v>7.59493670886076</v>
      </c>
      <c r="Q16" s="10">
        <f>M16+O16</f>
        <v>13</v>
      </c>
      <c r="R16" s="9">
        <f>Q16/K16*100</f>
        <v>7.9268292682926829</v>
      </c>
      <c r="S16" s="11">
        <v>4</v>
      </c>
      <c r="T16" s="9">
        <f>S16/D16*100</f>
        <v>2.3809523809523809</v>
      </c>
      <c r="U16" s="11">
        <v>1</v>
      </c>
      <c r="V16" s="9">
        <f>U16/E16*100</f>
        <v>0.7127583749109051</v>
      </c>
      <c r="W16" s="10">
        <f>S16+U16</f>
        <v>5</v>
      </c>
      <c r="X16" s="9">
        <f>W16/F16*100</f>
        <v>1.6217969510217318</v>
      </c>
      <c r="Y16" s="1"/>
      <c r="Z16" s="1"/>
    </row>
    <row r="17" spans="1:26" ht="20.25" customHeight="1">
      <c r="A17" s="15" t="s">
        <v>20</v>
      </c>
      <c r="B17" s="14" t="str">
        <f>'[1]9. Ketersediaan Obat'!B15</f>
        <v>Sawoo</v>
      </c>
      <c r="C17" s="14" t="str">
        <f>'[1]9. Ketersediaan Obat'!C15</f>
        <v>Sawoo</v>
      </c>
      <c r="D17" s="10">
        <f>'[1]21. Kelahiran'!D18</f>
        <v>365</v>
      </c>
      <c r="E17" s="10">
        <f>'[1]21. Kelahiran'!G18</f>
        <v>340.4</v>
      </c>
      <c r="F17" s="10">
        <f>SUM(D17:E17)</f>
        <v>705.4</v>
      </c>
      <c r="G17" s="13">
        <v>237</v>
      </c>
      <c r="H17" s="9">
        <f>G17/D17*100</f>
        <v>64.93150684931507</v>
      </c>
      <c r="I17" s="11">
        <v>227</v>
      </c>
      <c r="J17" s="12">
        <f>I17/E17*100</f>
        <v>66.686251468860164</v>
      </c>
      <c r="K17" s="10">
        <f>G17+I17</f>
        <v>464</v>
      </c>
      <c r="L17" s="12">
        <f>K17/F17*100</f>
        <v>65.778281825914377</v>
      </c>
      <c r="M17" s="11">
        <v>10</v>
      </c>
      <c r="N17" s="9">
        <f>M17/G17*100</f>
        <v>4.2194092827004219</v>
      </c>
      <c r="O17" s="11">
        <v>9</v>
      </c>
      <c r="P17" s="9">
        <f>O17/I17*100</f>
        <v>3.9647577092511015</v>
      </c>
      <c r="Q17" s="10">
        <f>M17+O17</f>
        <v>19</v>
      </c>
      <c r="R17" s="9">
        <f>Q17/K17*100</f>
        <v>4.0948275862068968</v>
      </c>
      <c r="S17" s="11">
        <v>29</v>
      </c>
      <c r="T17" s="9">
        <f>S17/D17*100</f>
        <v>7.9452054794520555</v>
      </c>
      <c r="U17" s="11">
        <v>24</v>
      </c>
      <c r="V17" s="9">
        <f>U17/E17*100</f>
        <v>7.0505287896592241</v>
      </c>
      <c r="W17" s="10">
        <f>S17+U17</f>
        <v>53</v>
      </c>
      <c r="X17" s="9">
        <f>W17/F17*100</f>
        <v>7.5134675361497028</v>
      </c>
      <c r="Y17" s="1"/>
      <c r="Z17" s="1"/>
    </row>
    <row r="18" spans="1:26" ht="20.25" customHeight="1">
      <c r="A18" s="15"/>
      <c r="B18" s="14">
        <f>'[1]9. Ketersediaan Obat'!B16</f>
        <v>0</v>
      </c>
      <c r="C18" s="14" t="str">
        <f>'[1]9. Ketersediaan Obat'!C16</f>
        <v>Bondrang</v>
      </c>
      <c r="D18" s="10">
        <f>'[1]21. Kelahiran'!D19</f>
        <v>54</v>
      </c>
      <c r="E18" s="10">
        <f>'[1]21. Kelahiran'!G19</f>
        <v>45.9</v>
      </c>
      <c r="F18" s="10">
        <f>SUM(D18:E18)</f>
        <v>99.9</v>
      </c>
      <c r="G18" s="13">
        <v>38</v>
      </c>
      <c r="H18" s="9">
        <f>G18/D18*100</f>
        <v>70.370370370370367</v>
      </c>
      <c r="I18" s="11">
        <v>32</v>
      </c>
      <c r="J18" s="12">
        <f>I18/E18*100</f>
        <v>69.716775599128539</v>
      </c>
      <c r="K18" s="10">
        <f>G18+I18</f>
        <v>70</v>
      </c>
      <c r="L18" s="12">
        <f>K18/F18*100</f>
        <v>70.070070070070074</v>
      </c>
      <c r="M18" s="11">
        <v>2</v>
      </c>
      <c r="N18" s="9">
        <f>M18/G18*100</f>
        <v>5.2631578947368416</v>
      </c>
      <c r="O18" s="11">
        <v>3</v>
      </c>
      <c r="P18" s="9">
        <f>O18/I18*100</f>
        <v>9.375</v>
      </c>
      <c r="Q18" s="10">
        <f>M18+O18</f>
        <v>5</v>
      </c>
      <c r="R18" s="9">
        <f>Q18/K18*100</f>
        <v>7.1428571428571423</v>
      </c>
      <c r="S18" s="11">
        <v>2</v>
      </c>
      <c r="T18" s="9">
        <f>S18/D18*100</f>
        <v>3.7037037037037033</v>
      </c>
      <c r="U18" s="11">
        <v>3</v>
      </c>
      <c r="V18" s="9">
        <f>U18/E18*100</f>
        <v>6.5359477124183014</v>
      </c>
      <c r="W18" s="10">
        <f>S18+U18</f>
        <v>5</v>
      </c>
      <c r="X18" s="9">
        <f>W18/F18*100</f>
        <v>5.005005005005005</v>
      </c>
      <c r="Y18" s="1"/>
      <c r="Z18" s="1"/>
    </row>
    <row r="19" spans="1:26" ht="20.25" customHeight="1">
      <c r="A19" s="15" t="s">
        <v>21</v>
      </c>
      <c r="B19" s="14" t="str">
        <f>'[1]9. Ketersediaan Obat'!B17</f>
        <v>Sooko</v>
      </c>
      <c r="C19" s="14" t="str">
        <f>'[1]9. Ketersediaan Obat'!C17</f>
        <v>Sooko</v>
      </c>
      <c r="D19" s="10">
        <f>'[1]21. Kelahiran'!D20</f>
        <v>129</v>
      </c>
      <c r="E19" s="10">
        <f>'[1]21. Kelahiran'!G20</f>
        <v>133.4</v>
      </c>
      <c r="F19" s="10">
        <f>SUM(D19:E19)</f>
        <v>262.39999999999998</v>
      </c>
      <c r="G19" s="13">
        <v>106</v>
      </c>
      <c r="H19" s="9">
        <f>G19/D19*100</f>
        <v>82.170542635658919</v>
      </c>
      <c r="I19" s="11">
        <v>93</v>
      </c>
      <c r="J19" s="12">
        <f>I19/E19*100</f>
        <v>69.715142428785597</v>
      </c>
      <c r="K19" s="10">
        <f>G19+I19</f>
        <v>199</v>
      </c>
      <c r="L19" s="12">
        <f>K19/F19*100</f>
        <v>75.838414634146346</v>
      </c>
      <c r="M19" s="11">
        <v>6</v>
      </c>
      <c r="N19" s="9">
        <f>M19/G19*100</f>
        <v>5.6603773584905666</v>
      </c>
      <c r="O19" s="11">
        <v>11</v>
      </c>
      <c r="P19" s="9">
        <f>O19/I19*100</f>
        <v>11.827956989247312</v>
      </c>
      <c r="Q19" s="10">
        <f>M19+O19</f>
        <v>17</v>
      </c>
      <c r="R19" s="9">
        <f>Q19/K19*100</f>
        <v>8.5427135678391952</v>
      </c>
      <c r="S19" s="11">
        <v>2</v>
      </c>
      <c r="T19" s="9">
        <f>S19/D19*100</f>
        <v>1.5503875968992249</v>
      </c>
      <c r="U19" s="11">
        <v>3</v>
      </c>
      <c r="V19" s="9">
        <f>U19/E19*100</f>
        <v>2.2488755622188905</v>
      </c>
      <c r="W19" s="10">
        <f>S19+U19</f>
        <v>5</v>
      </c>
      <c r="X19" s="9">
        <f>W19/F19*100</f>
        <v>1.905487804878049</v>
      </c>
      <c r="Y19" s="1"/>
      <c r="Z19" s="1"/>
    </row>
    <row r="20" spans="1:26" ht="20.25" customHeight="1">
      <c r="A20" s="15" t="s">
        <v>36</v>
      </c>
      <c r="B20" s="14" t="str">
        <f>'[1]9. Ketersediaan Obat'!B18</f>
        <v>Pudak</v>
      </c>
      <c r="C20" s="14" t="str">
        <f>'[1]9. Ketersediaan Obat'!C18</f>
        <v>Pudak</v>
      </c>
      <c r="D20" s="10">
        <f>'[1]21. Kelahiran'!D21</f>
        <v>67</v>
      </c>
      <c r="E20" s="10">
        <f>'[1]21. Kelahiran'!G21</f>
        <v>77.8</v>
      </c>
      <c r="F20" s="10">
        <f>SUM(D20:E20)</f>
        <v>144.80000000000001</v>
      </c>
      <c r="G20" s="13">
        <v>48</v>
      </c>
      <c r="H20" s="9">
        <f>G20/D20*100</f>
        <v>71.641791044776113</v>
      </c>
      <c r="I20" s="11">
        <v>44</v>
      </c>
      <c r="J20" s="12">
        <f>I20/E20*100</f>
        <v>56.555269922879184</v>
      </c>
      <c r="K20" s="10">
        <f>G20+I20</f>
        <v>92</v>
      </c>
      <c r="L20" s="12">
        <f>K20/F20*100</f>
        <v>63.535911602209936</v>
      </c>
      <c r="M20" s="11">
        <v>3</v>
      </c>
      <c r="N20" s="9">
        <f>M20/G20*100</f>
        <v>6.25</v>
      </c>
      <c r="O20" s="11">
        <v>2</v>
      </c>
      <c r="P20" s="9">
        <f>O20/I20*100</f>
        <v>4.5454545454545459</v>
      </c>
      <c r="Q20" s="10">
        <f>M20+O20</f>
        <v>5</v>
      </c>
      <c r="R20" s="9">
        <f>Q20/K20*100</f>
        <v>5.4347826086956523</v>
      </c>
      <c r="S20" s="11">
        <v>0</v>
      </c>
      <c r="T20" s="9">
        <f>S20/D20*100</f>
        <v>0</v>
      </c>
      <c r="U20" s="11">
        <v>2</v>
      </c>
      <c r="V20" s="9">
        <f>U20/E20*100</f>
        <v>2.5706940874035991</v>
      </c>
      <c r="W20" s="10">
        <f>S20+U20</f>
        <v>2</v>
      </c>
      <c r="X20" s="9">
        <f>W20/F20*100</f>
        <v>1.3812154696132597</v>
      </c>
      <c r="Y20" s="1"/>
      <c r="Z20" s="1"/>
    </row>
    <row r="21" spans="1:26" ht="20.25" customHeight="1">
      <c r="A21" s="15" t="s">
        <v>22</v>
      </c>
      <c r="B21" s="14" t="str">
        <f>'[1]9. Ketersediaan Obat'!B19</f>
        <v>Pulung</v>
      </c>
      <c r="C21" s="14" t="str">
        <f>'[1]9. Ketersediaan Obat'!C19</f>
        <v>Pulung</v>
      </c>
      <c r="D21" s="10">
        <f>'[1]21. Kelahiran'!D22</f>
        <v>201</v>
      </c>
      <c r="E21" s="10">
        <f>'[1]21. Kelahiran'!G22</f>
        <v>234.8</v>
      </c>
      <c r="F21" s="10">
        <f>SUM(D21:E21)</f>
        <v>435.8</v>
      </c>
      <c r="G21" s="13">
        <v>127</v>
      </c>
      <c r="H21" s="9">
        <f>G21/D21*100</f>
        <v>63.184079601990049</v>
      </c>
      <c r="I21" s="11">
        <v>131</v>
      </c>
      <c r="J21" s="12">
        <f>I21/E21*100</f>
        <v>55.79216354344122</v>
      </c>
      <c r="K21" s="10">
        <f>G21+I21</f>
        <v>258</v>
      </c>
      <c r="L21" s="12">
        <f>K21/F21*100</f>
        <v>59.201468563561264</v>
      </c>
      <c r="M21" s="11">
        <v>7</v>
      </c>
      <c r="N21" s="9">
        <f>M21/G21*100</f>
        <v>5.5118110236220472</v>
      </c>
      <c r="O21" s="11">
        <v>8</v>
      </c>
      <c r="P21" s="9">
        <f>O21/I21*100</f>
        <v>6.1068702290076331</v>
      </c>
      <c r="Q21" s="10">
        <f>M21+O21</f>
        <v>15</v>
      </c>
      <c r="R21" s="9">
        <f>Q21/K21*100</f>
        <v>5.8139534883720927</v>
      </c>
      <c r="S21" s="11">
        <v>1</v>
      </c>
      <c r="T21" s="9">
        <f>S21/D21*100</f>
        <v>0.49751243781094528</v>
      </c>
      <c r="U21" s="11">
        <v>3</v>
      </c>
      <c r="V21" s="9">
        <f>U21/E21*100</f>
        <v>1.2776831345826234</v>
      </c>
      <c r="W21" s="10">
        <f>S21+U21</f>
        <v>4</v>
      </c>
      <c r="X21" s="9">
        <f>W21/F21*100</f>
        <v>0.91785222579164749</v>
      </c>
      <c r="Y21" s="1"/>
      <c r="Z21" s="1"/>
    </row>
    <row r="22" spans="1:26" ht="20.25" customHeight="1">
      <c r="A22" s="15"/>
      <c r="B22" s="14">
        <f>'[1]9. Ketersediaan Obat'!B20</f>
        <v>0</v>
      </c>
      <c r="C22" s="14" t="str">
        <f>'[1]9. Ketersediaan Obat'!C20</f>
        <v>Kesugihan</v>
      </c>
      <c r="D22" s="10">
        <f>'[1]21. Kelahiran'!D23</f>
        <v>122</v>
      </c>
      <c r="E22" s="10">
        <f>'[1]21. Kelahiran'!G23</f>
        <v>101.4</v>
      </c>
      <c r="F22" s="10">
        <f>SUM(D22:E22)</f>
        <v>223.4</v>
      </c>
      <c r="G22" s="13">
        <v>80</v>
      </c>
      <c r="H22" s="9">
        <f>G22/D22*100</f>
        <v>65.573770491803273</v>
      </c>
      <c r="I22" s="11">
        <v>73</v>
      </c>
      <c r="J22" s="12">
        <f>I22/E22*100</f>
        <v>71.99211045364892</v>
      </c>
      <c r="K22" s="10">
        <f>G22+I22</f>
        <v>153</v>
      </c>
      <c r="L22" s="12">
        <f>K22/F22*100</f>
        <v>68.487018800358101</v>
      </c>
      <c r="M22" s="11">
        <v>5</v>
      </c>
      <c r="N22" s="9">
        <f>M22/G22*100</f>
        <v>6.25</v>
      </c>
      <c r="O22" s="11">
        <v>5</v>
      </c>
      <c r="P22" s="9">
        <f>O22/I22*100</f>
        <v>6.8493150684931505</v>
      </c>
      <c r="Q22" s="10">
        <f>M22+O22</f>
        <v>10</v>
      </c>
      <c r="R22" s="9">
        <f>Q22/K22*100</f>
        <v>6.5359477124183014</v>
      </c>
      <c r="S22" s="11">
        <v>0</v>
      </c>
      <c r="T22" s="9">
        <f>S22/D22*100</f>
        <v>0</v>
      </c>
      <c r="U22" s="11">
        <v>0</v>
      </c>
      <c r="V22" s="9">
        <f>U22/E22*100</f>
        <v>0</v>
      </c>
      <c r="W22" s="10">
        <f>S22+U22</f>
        <v>0</v>
      </c>
      <c r="X22" s="9">
        <f>W22/F22*100</f>
        <v>0</v>
      </c>
      <c r="Y22" s="1"/>
      <c r="Z22" s="1"/>
    </row>
    <row r="23" spans="1:26" ht="20.25" customHeight="1">
      <c r="A23" s="15" t="s">
        <v>23</v>
      </c>
      <c r="B23" s="14" t="str">
        <f>'[1]9. Ketersediaan Obat'!B21</f>
        <v>Mlarak</v>
      </c>
      <c r="C23" s="14" t="str">
        <f>'[1]9. Ketersediaan Obat'!C21</f>
        <v>Mlarak</v>
      </c>
      <c r="D23" s="10">
        <f>'[1]21. Kelahiran'!D24</f>
        <v>254</v>
      </c>
      <c r="E23" s="10">
        <f>'[1]21. Kelahiran'!G24</f>
        <v>229.3</v>
      </c>
      <c r="F23" s="10">
        <f>SUM(D23:E23)</f>
        <v>483.3</v>
      </c>
      <c r="G23" s="13">
        <v>154</v>
      </c>
      <c r="H23" s="9">
        <f>G23/D23*100</f>
        <v>60.629921259842526</v>
      </c>
      <c r="I23" s="11">
        <v>141</v>
      </c>
      <c r="J23" s="12">
        <f>I23/E23*100</f>
        <v>61.49149585695595</v>
      </c>
      <c r="K23" s="10">
        <f>G23+I23</f>
        <v>295</v>
      </c>
      <c r="L23" s="12">
        <f>K23/F23*100</f>
        <v>61.038692323608522</v>
      </c>
      <c r="M23" s="11">
        <v>8</v>
      </c>
      <c r="N23" s="9">
        <f>M23/G23*100</f>
        <v>5.1948051948051948</v>
      </c>
      <c r="O23" s="11">
        <v>14</v>
      </c>
      <c r="P23" s="9">
        <f>O23/I23*100</f>
        <v>9.9290780141843982</v>
      </c>
      <c r="Q23" s="10">
        <f>M23+O23</f>
        <v>22</v>
      </c>
      <c r="R23" s="9">
        <f>Q23/K23*100</f>
        <v>7.4576271186440684</v>
      </c>
      <c r="S23" s="11">
        <v>1</v>
      </c>
      <c r="T23" s="9">
        <f>S23/D23*100</f>
        <v>0.39370078740157477</v>
      </c>
      <c r="U23" s="11">
        <v>2</v>
      </c>
      <c r="V23" s="9">
        <f>U23/E23*100</f>
        <v>0.87221979938944605</v>
      </c>
      <c r="W23" s="10">
        <f>S23+U23</f>
        <v>3</v>
      </c>
      <c r="X23" s="9">
        <f>W23/F23*100</f>
        <v>0.6207324643078832</v>
      </c>
      <c r="Y23" s="1"/>
      <c r="Z23" s="1"/>
    </row>
    <row r="24" spans="1:26" ht="20.25" customHeight="1">
      <c r="A24" s="15" t="s">
        <v>24</v>
      </c>
      <c r="B24" s="14" t="str">
        <f>'[1]9. Ketersediaan Obat'!B22</f>
        <v>Siman</v>
      </c>
      <c r="C24" s="14" t="str">
        <f>'[1]9. Ketersediaan Obat'!C22</f>
        <v>Siman</v>
      </c>
      <c r="D24" s="10">
        <f>'[1]21. Kelahiran'!D25</f>
        <v>161</v>
      </c>
      <c r="E24" s="10">
        <f>'[1]21. Kelahiran'!G25</f>
        <v>168.1</v>
      </c>
      <c r="F24" s="10">
        <f>SUM(D24:E24)</f>
        <v>329.1</v>
      </c>
      <c r="G24" s="13">
        <v>128</v>
      </c>
      <c r="H24" s="9">
        <f>G24/D24*100</f>
        <v>79.503105590062106</v>
      </c>
      <c r="I24" s="11">
        <v>119</v>
      </c>
      <c r="J24" s="12">
        <f>I24/E24*100</f>
        <v>70.791195716835219</v>
      </c>
      <c r="K24" s="10">
        <f>G24+I24</f>
        <v>247</v>
      </c>
      <c r="L24" s="12">
        <f>K24/F24*100</f>
        <v>75.053175326648429</v>
      </c>
      <c r="M24" s="11">
        <v>5</v>
      </c>
      <c r="N24" s="9">
        <f>M24/G24*100</f>
        <v>3.90625</v>
      </c>
      <c r="O24" s="11">
        <v>4</v>
      </c>
      <c r="P24" s="9">
        <f>O24/I24*100</f>
        <v>3.3613445378151261</v>
      </c>
      <c r="Q24" s="10">
        <f>M24+O24</f>
        <v>9</v>
      </c>
      <c r="R24" s="9">
        <f>Q24/K24*100</f>
        <v>3.6437246963562751</v>
      </c>
      <c r="S24" s="11">
        <v>3</v>
      </c>
      <c r="T24" s="9">
        <f>S24/D24*100</f>
        <v>1.8633540372670807</v>
      </c>
      <c r="U24" s="11">
        <v>3</v>
      </c>
      <c r="V24" s="9">
        <f>U24/E24*100</f>
        <v>1.784651992861392</v>
      </c>
      <c r="W24" s="10">
        <f>S24+U24</f>
        <v>6</v>
      </c>
      <c r="X24" s="9">
        <f>W24/F24*100</f>
        <v>1.8231540565177755</v>
      </c>
      <c r="Y24" s="1"/>
      <c r="Z24" s="1"/>
    </row>
    <row r="25" spans="1:26" ht="20.25" customHeight="1">
      <c r="A25" s="15"/>
      <c r="B25" s="14">
        <f>'[1]9. Ketersediaan Obat'!B23</f>
        <v>0</v>
      </c>
      <c r="C25" s="14" t="str">
        <f>'[1]9. Ketersediaan Obat'!C23</f>
        <v>Ronowijayan</v>
      </c>
      <c r="D25" s="10">
        <f>'[1]21. Kelahiran'!D26</f>
        <v>139</v>
      </c>
      <c r="E25" s="10">
        <f>'[1]21. Kelahiran'!G26</f>
        <v>125</v>
      </c>
      <c r="F25" s="10">
        <f>SUM(D25:E25)</f>
        <v>264</v>
      </c>
      <c r="G25" s="13">
        <v>96</v>
      </c>
      <c r="H25" s="9">
        <f>G25/D25*100</f>
        <v>69.064748201438846</v>
      </c>
      <c r="I25" s="11">
        <v>84</v>
      </c>
      <c r="J25" s="12">
        <f>I25/E25*100</f>
        <v>67.2</v>
      </c>
      <c r="K25" s="10">
        <f>G25+I25</f>
        <v>180</v>
      </c>
      <c r="L25" s="12">
        <f>K25/F25*100</f>
        <v>68.181818181818173</v>
      </c>
      <c r="M25" s="11">
        <v>7</v>
      </c>
      <c r="N25" s="9">
        <f>M25/G25*100</f>
        <v>7.291666666666667</v>
      </c>
      <c r="O25" s="11">
        <v>8</v>
      </c>
      <c r="P25" s="9">
        <f>O25/I25*100</f>
        <v>9.5238095238095237</v>
      </c>
      <c r="Q25" s="10">
        <f>M25+O25</f>
        <v>15</v>
      </c>
      <c r="R25" s="9">
        <f>Q25/K25*100</f>
        <v>8.3333333333333321</v>
      </c>
      <c r="S25" s="11">
        <v>2</v>
      </c>
      <c r="T25" s="9">
        <f>S25/D25*100</f>
        <v>1.4388489208633095</v>
      </c>
      <c r="U25" s="11">
        <v>1</v>
      </c>
      <c r="V25" s="9">
        <f>U25/E25*100</f>
        <v>0.8</v>
      </c>
      <c r="W25" s="10">
        <f>S25+U25</f>
        <v>3</v>
      </c>
      <c r="X25" s="9">
        <f>W25/F25*100</f>
        <v>1.1363636363636365</v>
      </c>
      <c r="Y25" s="1"/>
      <c r="Z25" s="1"/>
    </row>
    <row r="26" spans="1:26" ht="20.25" customHeight="1">
      <c r="A26" s="15" t="s">
        <v>25</v>
      </c>
      <c r="B26" s="14" t="str">
        <f>'[1]9. Ketersediaan Obat'!B24</f>
        <v>Jetis</v>
      </c>
      <c r="C26" s="14" t="str">
        <f>'[1]9. Ketersediaan Obat'!C24</f>
        <v>Jetis</v>
      </c>
      <c r="D26" s="10">
        <f>'[1]21. Kelahiran'!D27</f>
        <v>210</v>
      </c>
      <c r="E26" s="10">
        <f>'[1]21. Kelahiran'!G27</f>
        <v>191.7</v>
      </c>
      <c r="F26" s="10">
        <f>SUM(D26:E26)</f>
        <v>401.7</v>
      </c>
      <c r="G26" s="13">
        <v>149</v>
      </c>
      <c r="H26" s="9">
        <f>G26/D26*100</f>
        <v>70.952380952380949</v>
      </c>
      <c r="I26" s="11">
        <v>128</v>
      </c>
      <c r="J26" s="12">
        <f>I26/E26*100</f>
        <v>66.770996348461139</v>
      </c>
      <c r="K26" s="10">
        <f>G26+I26</f>
        <v>277</v>
      </c>
      <c r="L26" s="12">
        <f>K26/F26*100</f>
        <v>68.95693303460294</v>
      </c>
      <c r="M26" s="11">
        <v>6</v>
      </c>
      <c r="N26" s="9">
        <f>M26/G26*100</f>
        <v>4.0268456375838921</v>
      </c>
      <c r="O26" s="11">
        <v>2</v>
      </c>
      <c r="P26" s="9">
        <f>O26/I26*100</f>
        <v>1.5625</v>
      </c>
      <c r="Q26" s="10">
        <f>M26+O26</f>
        <v>8</v>
      </c>
      <c r="R26" s="9">
        <f>Q26/K26*100</f>
        <v>2.8880866425992782</v>
      </c>
      <c r="S26" s="11">
        <v>1</v>
      </c>
      <c r="T26" s="9">
        <f>S26/D26*100</f>
        <v>0.47619047619047622</v>
      </c>
      <c r="U26" s="11">
        <v>1</v>
      </c>
      <c r="V26" s="9">
        <f>U26/E26*100</f>
        <v>0.52164840897235265</v>
      </c>
      <c r="W26" s="10">
        <f>S26+U26</f>
        <v>2</v>
      </c>
      <c r="X26" s="9">
        <f>W26/F26*100</f>
        <v>0.49788399302962405</v>
      </c>
      <c r="Y26" s="1"/>
      <c r="Z26" s="1"/>
    </row>
    <row r="27" spans="1:26" ht="20.25" customHeight="1">
      <c r="A27" s="15" t="s">
        <v>26</v>
      </c>
      <c r="B27" s="14" t="str">
        <f>'[1]9. Ketersediaan Obat'!B25</f>
        <v>Balong</v>
      </c>
      <c r="C27" s="14" t="str">
        <f>'[1]9. Ketersediaan Obat'!C25</f>
        <v>Balong</v>
      </c>
      <c r="D27" s="10">
        <f>'[1]21. Kelahiran'!D28</f>
        <v>293</v>
      </c>
      <c r="E27" s="10">
        <f>'[1]21. Kelahiran'!G28</f>
        <v>269.60000000000002</v>
      </c>
      <c r="F27" s="10">
        <f>SUM(D27:E27)</f>
        <v>562.6</v>
      </c>
      <c r="G27" s="13">
        <v>209</v>
      </c>
      <c r="H27" s="9">
        <f>G27/D27*100</f>
        <v>71.331058020477812</v>
      </c>
      <c r="I27" s="11">
        <v>186</v>
      </c>
      <c r="J27" s="12">
        <f>I27/E27*100</f>
        <v>68.991097922848653</v>
      </c>
      <c r="K27" s="10">
        <f>G27+I27</f>
        <v>395</v>
      </c>
      <c r="L27" s="12">
        <f>K27/F27*100</f>
        <v>70.209740490579449</v>
      </c>
      <c r="M27" s="11">
        <v>8</v>
      </c>
      <c r="N27" s="9">
        <f>M27/G27*100</f>
        <v>3.8277511961722488</v>
      </c>
      <c r="O27" s="11">
        <v>14</v>
      </c>
      <c r="P27" s="9">
        <f>O27/I27*100</f>
        <v>7.5268817204301079</v>
      </c>
      <c r="Q27" s="10">
        <f>M27+O27</f>
        <v>22</v>
      </c>
      <c r="R27" s="9">
        <f>Q27/K27*100</f>
        <v>5.5696202531645564</v>
      </c>
      <c r="S27" s="11">
        <v>7</v>
      </c>
      <c r="T27" s="9">
        <f>S27/D27*100</f>
        <v>2.3890784982935154</v>
      </c>
      <c r="U27" s="11">
        <v>6</v>
      </c>
      <c r="V27" s="9">
        <f>U27/E27*100</f>
        <v>2.2255192878338277</v>
      </c>
      <c r="W27" s="10">
        <f>S27+U27</f>
        <v>13</v>
      </c>
      <c r="X27" s="9">
        <f>W27/F27*100</f>
        <v>2.3107003199431211</v>
      </c>
      <c r="Y27" s="1"/>
      <c r="Z27" s="1"/>
    </row>
    <row r="28" spans="1:26" ht="20.25" customHeight="1">
      <c r="A28" s="15" t="s">
        <v>27</v>
      </c>
      <c r="B28" s="14" t="str">
        <f>'[1]9. Ketersediaan Obat'!B26</f>
        <v>Kauman</v>
      </c>
      <c r="C28" s="14" t="str">
        <f>'[1]9. Ketersediaan Obat'!C26</f>
        <v>Kauman</v>
      </c>
      <c r="D28" s="10">
        <f>'[1]21. Kelahiran'!D29</f>
        <v>207</v>
      </c>
      <c r="E28" s="10">
        <f>'[1]21. Kelahiran'!G29</f>
        <v>218.1</v>
      </c>
      <c r="F28" s="10">
        <f>SUM(D28:E28)</f>
        <v>425.1</v>
      </c>
      <c r="G28" s="13">
        <v>160</v>
      </c>
      <c r="H28" s="9">
        <f>G28/D28*100</f>
        <v>77.294685990338166</v>
      </c>
      <c r="I28" s="11">
        <v>123</v>
      </c>
      <c r="J28" s="12">
        <f>I28/E28*100</f>
        <v>56.396148555708393</v>
      </c>
      <c r="K28" s="10">
        <f>G28+I28</f>
        <v>283</v>
      </c>
      <c r="L28" s="12">
        <f>K28/F28*100</f>
        <v>66.572571159727119</v>
      </c>
      <c r="M28" s="11">
        <v>13</v>
      </c>
      <c r="N28" s="9">
        <f>M28/G28*100</f>
        <v>8.125</v>
      </c>
      <c r="O28" s="11">
        <v>6</v>
      </c>
      <c r="P28" s="9">
        <f>O28/I28*100</f>
        <v>4.8780487804878048</v>
      </c>
      <c r="Q28" s="10">
        <f>M28+O28</f>
        <v>19</v>
      </c>
      <c r="R28" s="9">
        <f>Q28/K28*100</f>
        <v>6.7137809187279158</v>
      </c>
      <c r="S28" s="11">
        <v>3</v>
      </c>
      <c r="T28" s="9">
        <f>S28/D28*100</f>
        <v>1.4492753623188406</v>
      </c>
      <c r="U28" s="11">
        <v>2</v>
      </c>
      <c r="V28" s="9">
        <f>U28/E28*100</f>
        <v>0.9170105456212746</v>
      </c>
      <c r="W28" s="10">
        <f>S28+U28</f>
        <v>5</v>
      </c>
      <c r="X28" s="9">
        <f>W28/F28*100</f>
        <v>1.1761938367442955</v>
      </c>
      <c r="Y28" s="1"/>
      <c r="Z28" s="1"/>
    </row>
    <row r="29" spans="1:26" ht="20.25" customHeight="1">
      <c r="A29" s="15"/>
      <c r="B29" s="14">
        <f>'[1]9. Ketersediaan Obat'!B27</f>
        <v>0</v>
      </c>
      <c r="C29" s="14" t="str">
        <f>'[1]9. Ketersediaan Obat'!C27</f>
        <v>Ngrandu</v>
      </c>
      <c r="D29" s="10">
        <f>'[1]21. Kelahiran'!D30</f>
        <v>88</v>
      </c>
      <c r="E29" s="10">
        <f>'[1]21. Kelahiran'!G30</f>
        <v>47.2</v>
      </c>
      <c r="F29" s="10">
        <f>SUM(D29:E29)</f>
        <v>135.19999999999999</v>
      </c>
      <c r="G29" s="13">
        <v>49</v>
      </c>
      <c r="H29" s="9">
        <f>G29/D29*100</f>
        <v>55.68181818181818</v>
      </c>
      <c r="I29" s="11">
        <v>47</v>
      </c>
      <c r="J29" s="12">
        <f>I29/E29*100</f>
        <v>99.576271186440664</v>
      </c>
      <c r="K29" s="10">
        <f>G29+I29</f>
        <v>96</v>
      </c>
      <c r="L29" s="12">
        <f>K29/F29*100</f>
        <v>71.005917159763328</v>
      </c>
      <c r="M29" s="11">
        <v>2</v>
      </c>
      <c r="N29" s="9">
        <f>M29/G29*100</f>
        <v>4.0816326530612246</v>
      </c>
      <c r="O29" s="11">
        <v>2</v>
      </c>
      <c r="P29" s="9">
        <f>O29/I29*100</f>
        <v>4.2553191489361701</v>
      </c>
      <c r="Q29" s="10">
        <f>M29+O29</f>
        <v>4</v>
      </c>
      <c r="R29" s="9">
        <f>Q29/K29*100</f>
        <v>4.1666666666666661</v>
      </c>
      <c r="S29" s="11">
        <v>1</v>
      </c>
      <c r="T29" s="9">
        <f>S29/D29*100</f>
        <v>1.1363636363636365</v>
      </c>
      <c r="U29" s="11">
        <v>0</v>
      </c>
      <c r="V29" s="9">
        <f>U29/E29*100</f>
        <v>0</v>
      </c>
      <c r="W29" s="10">
        <f>S29+U29</f>
        <v>1</v>
      </c>
      <c r="X29" s="9">
        <f>W29/F29*100</f>
        <v>0.73964497041420119</v>
      </c>
      <c r="Y29" s="1"/>
      <c r="Z29" s="1"/>
    </row>
    <row r="30" spans="1:26" ht="20.25" customHeight="1">
      <c r="A30" s="15" t="s">
        <v>35</v>
      </c>
      <c r="B30" s="14" t="str">
        <f>'[1]9. Ketersediaan Obat'!B28</f>
        <v>Jambon</v>
      </c>
      <c r="C30" s="14" t="str">
        <f>'[1]9. Ketersediaan Obat'!C28</f>
        <v>Jambon</v>
      </c>
      <c r="D30" s="10">
        <f>'[1]21. Kelahiran'!D31</f>
        <v>311</v>
      </c>
      <c r="E30" s="10">
        <f>'[1]21. Kelahiran'!G31</f>
        <v>294.60000000000002</v>
      </c>
      <c r="F30" s="10">
        <f>SUM(D30:E30)</f>
        <v>605.6</v>
      </c>
      <c r="G30" s="13">
        <v>179</v>
      </c>
      <c r="H30" s="9">
        <f>G30/D30*100</f>
        <v>57.556270096463024</v>
      </c>
      <c r="I30" s="11">
        <v>201</v>
      </c>
      <c r="J30" s="12">
        <f>I30/E30*100</f>
        <v>68.228105906313644</v>
      </c>
      <c r="K30" s="10">
        <f>G30+I30</f>
        <v>380</v>
      </c>
      <c r="L30" s="12">
        <f>K30/F30*100</f>
        <v>62.747688243064722</v>
      </c>
      <c r="M30" s="11">
        <v>3</v>
      </c>
      <c r="N30" s="9">
        <f>M30/G30*100</f>
        <v>1.6759776536312849</v>
      </c>
      <c r="O30" s="11">
        <v>3</v>
      </c>
      <c r="P30" s="9">
        <f>O30/I30*100</f>
        <v>1.4925373134328357</v>
      </c>
      <c r="Q30" s="10">
        <f>M30+O30</f>
        <v>6</v>
      </c>
      <c r="R30" s="9">
        <f>Q30/K30*100</f>
        <v>1.5789473684210527</v>
      </c>
      <c r="S30" s="11">
        <v>3</v>
      </c>
      <c r="T30" s="9">
        <f>S30/D30*100</f>
        <v>0.96463022508038598</v>
      </c>
      <c r="U30" s="11">
        <v>3</v>
      </c>
      <c r="V30" s="9">
        <f>U30/E30*100</f>
        <v>1.0183299389002036</v>
      </c>
      <c r="W30" s="10">
        <f>S30+U30</f>
        <v>6</v>
      </c>
      <c r="X30" s="9">
        <f>W30/F30*100</f>
        <v>0.99075297225891679</v>
      </c>
      <c r="Y30" s="1"/>
      <c r="Z30" s="1"/>
    </row>
    <row r="31" spans="1:26" ht="20.25" customHeight="1">
      <c r="A31" s="15" t="s">
        <v>28</v>
      </c>
      <c r="B31" s="14" t="str">
        <f>'[1]9. Ketersediaan Obat'!B29</f>
        <v>Badegan</v>
      </c>
      <c r="C31" s="14" t="str">
        <f>'[1]9. Ketersediaan Obat'!C29</f>
        <v>Badegan</v>
      </c>
      <c r="D31" s="10">
        <f>'[1]21. Kelahiran'!D32</f>
        <v>260</v>
      </c>
      <c r="E31" s="10">
        <f>'[1]21. Kelahiran'!G32</f>
        <v>202.9</v>
      </c>
      <c r="F31" s="10">
        <f>SUM(D31:E31)</f>
        <v>462.9</v>
      </c>
      <c r="G31" s="13">
        <v>156</v>
      </c>
      <c r="H31" s="9">
        <f>G31/D31*100</f>
        <v>60</v>
      </c>
      <c r="I31" s="11">
        <v>130</v>
      </c>
      <c r="J31" s="12">
        <f>I31/E31*100</f>
        <v>64.070970921636274</v>
      </c>
      <c r="K31" s="10">
        <f>G31+I31</f>
        <v>286</v>
      </c>
      <c r="L31" s="12">
        <f>K31/F31*100</f>
        <v>61.784402678764316</v>
      </c>
      <c r="M31" s="11">
        <v>12</v>
      </c>
      <c r="N31" s="9">
        <f>M31/G31*100</f>
        <v>7.6923076923076925</v>
      </c>
      <c r="O31" s="11">
        <v>10</v>
      </c>
      <c r="P31" s="9">
        <f>O31/I31*100</f>
        <v>7.6923076923076925</v>
      </c>
      <c r="Q31" s="10">
        <f>M31+O31</f>
        <v>22</v>
      </c>
      <c r="R31" s="9">
        <f>Q31/K31*100</f>
        <v>7.6923076923076925</v>
      </c>
      <c r="S31" s="11">
        <v>0</v>
      </c>
      <c r="T31" s="9">
        <f>S31/D31*100</f>
        <v>0</v>
      </c>
      <c r="U31" s="11">
        <v>3</v>
      </c>
      <c r="V31" s="9">
        <f>U31/E31*100</f>
        <v>1.4785608674223756</v>
      </c>
      <c r="W31" s="10">
        <f>S31+U31</f>
        <v>3</v>
      </c>
      <c r="X31" s="9">
        <f>W31/F31*100</f>
        <v>0.64808813998703829</v>
      </c>
      <c r="Y31" s="1"/>
      <c r="Z31" s="1"/>
    </row>
    <row r="32" spans="1:26" ht="20.25" customHeight="1">
      <c r="A32" s="15" t="s">
        <v>29</v>
      </c>
      <c r="B32" s="14" t="str">
        <f>'[1]9. Ketersediaan Obat'!B30</f>
        <v>Sampung</v>
      </c>
      <c r="C32" s="14" t="str">
        <f>'[1]9. Ketersediaan Obat'!C30</f>
        <v>Sampung</v>
      </c>
      <c r="D32" s="10">
        <f>'[1]21. Kelahiran'!D33</f>
        <v>170</v>
      </c>
      <c r="E32" s="10">
        <f>'[1]21. Kelahiran'!G33</f>
        <v>173.7</v>
      </c>
      <c r="F32" s="10">
        <f>SUM(D32:E32)</f>
        <v>343.7</v>
      </c>
      <c r="G32" s="13">
        <v>121</v>
      </c>
      <c r="H32" s="9">
        <f>G32/D32*100</f>
        <v>71.17647058823529</v>
      </c>
      <c r="I32" s="11">
        <v>108</v>
      </c>
      <c r="J32" s="12">
        <f>I32/E32*100</f>
        <v>62.176165803108809</v>
      </c>
      <c r="K32" s="10">
        <f>G32+I32</f>
        <v>229</v>
      </c>
      <c r="L32" s="12">
        <f>K32/F32*100</f>
        <v>66.627873145184751</v>
      </c>
      <c r="M32" s="11">
        <v>8</v>
      </c>
      <c r="N32" s="9">
        <f>M32/G32*100</f>
        <v>6.6115702479338845</v>
      </c>
      <c r="O32" s="11">
        <v>2</v>
      </c>
      <c r="P32" s="9">
        <f>O32/I32*100</f>
        <v>1.8518518518518516</v>
      </c>
      <c r="Q32" s="10">
        <f>M32+O32</f>
        <v>10</v>
      </c>
      <c r="R32" s="9">
        <f>Q32/K32*100</f>
        <v>4.3668122270742353</v>
      </c>
      <c r="S32" s="11">
        <v>3</v>
      </c>
      <c r="T32" s="9">
        <f>S32/D32*100</f>
        <v>1.7647058823529411</v>
      </c>
      <c r="U32" s="11">
        <v>1</v>
      </c>
      <c r="V32" s="9">
        <f>U32/E32*100</f>
        <v>0.57570523891767411</v>
      </c>
      <c r="W32" s="10">
        <f>S32+U32</f>
        <v>4</v>
      </c>
      <c r="X32" s="9">
        <f>W32/F32*100</f>
        <v>1.1638056444573757</v>
      </c>
      <c r="Y32" s="1"/>
      <c r="Z32" s="1"/>
    </row>
    <row r="33" spans="1:26" ht="20.25" customHeight="1">
      <c r="A33" s="15"/>
      <c r="B33" s="14">
        <f>'[1]9. Ketersediaan Obat'!B31</f>
        <v>0</v>
      </c>
      <c r="C33" s="14" t="str">
        <f>'[1]9. Ketersediaan Obat'!C31</f>
        <v>Kunti</v>
      </c>
      <c r="D33" s="10">
        <f>'[1]21. Kelahiran'!D34</f>
        <v>102</v>
      </c>
      <c r="E33" s="10">
        <f>'[1]21. Kelahiran'!G34</f>
        <v>65.3</v>
      </c>
      <c r="F33" s="10">
        <f>SUM(D33:E33)</f>
        <v>167.3</v>
      </c>
      <c r="G33" s="13">
        <v>67</v>
      </c>
      <c r="H33" s="9">
        <f>G33/D33*100</f>
        <v>65.686274509803923</v>
      </c>
      <c r="I33" s="11">
        <v>64</v>
      </c>
      <c r="J33" s="12">
        <f>I33/E33*100</f>
        <v>98.009188361408889</v>
      </c>
      <c r="K33" s="10">
        <f>G33+I33</f>
        <v>131</v>
      </c>
      <c r="L33" s="12">
        <f>K33/F33*100</f>
        <v>78.302450687387932</v>
      </c>
      <c r="M33" s="11">
        <v>4</v>
      </c>
      <c r="N33" s="9">
        <f>M33/G33*100</f>
        <v>5.9701492537313428</v>
      </c>
      <c r="O33" s="11">
        <v>5</v>
      </c>
      <c r="P33" s="9">
        <f>O33/I33*100</f>
        <v>7.8125</v>
      </c>
      <c r="Q33" s="10">
        <f>M33+O33</f>
        <v>9</v>
      </c>
      <c r="R33" s="9">
        <f>Q33/K33*100</f>
        <v>6.8702290076335881</v>
      </c>
      <c r="S33" s="11">
        <v>1</v>
      </c>
      <c r="T33" s="9">
        <f>S33/D33*100</f>
        <v>0.98039215686274506</v>
      </c>
      <c r="U33" s="11">
        <v>0</v>
      </c>
      <c r="V33" s="9">
        <f>U33/E33*100</f>
        <v>0</v>
      </c>
      <c r="W33" s="10">
        <f>S33+U33</f>
        <v>1</v>
      </c>
      <c r="X33" s="9">
        <f>W33/F33*100</f>
        <v>0.59772863120143449</v>
      </c>
      <c r="Y33" s="1"/>
      <c r="Z33" s="1"/>
    </row>
    <row r="34" spans="1:26" ht="20.25" customHeight="1">
      <c r="A34" s="15" t="s">
        <v>30</v>
      </c>
      <c r="B34" s="14" t="str">
        <f>'[1]9. Ketersediaan Obat'!B32</f>
        <v>Sukorejo</v>
      </c>
      <c r="C34" s="14" t="str">
        <f>'[1]9. Ketersediaan Obat'!C32</f>
        <v>Sukorejo</v>
      </c>
      <c r="D34" s="10">
        <f>'[1]21. Kelahiran'!D35</f>
        <v>363</v>
      </c>
      <c r="E34" s="10">
        <f>'[1]21. Kelahiran'!G35</f>
        <v>339</v>
      </c>
      <c r="F34" s="10">
        <f>SUM(D34:E34)</f>
        <v>702</v>
      </c>
      <c r="G34" s="13">
        <v>245</v>
      </c>
      <c r="H34" s="9">
        <f>G34/D34*100</f>
        <v>67.493112947658403</v>
      </c>
      <c r="I34" s="11">
        <v>226</v>
      </c>
      <c r="J34" s="12">
        <f>I34/E34*100</f>
        <v>66.666666666666657</v>
      </c>
      <c r="K34" s="10">
        <f>G34+I34</f>
        <v>471</v>
      </c>
      <c r="L34" s="12">
        <f>K34/F34*100</f>
        <v>67.09401709401709</v>
      </c>
      <c r="M34" s="11">
        <v>14</v>
      </c>
      <c r="N34" s="9">
        <f>M34/G34*100</f>
        <v>5.7142857142857144</v>
      </c>
      <c r="O34" s="11">
        <v>10</v>
      </c>
      <c r="P34" s="9">
        <f>O34/I34*100</f>
        <v>4.4247787610619467</v>
      </c>
      <c r="Q34" s="10">
        <f>M34+O34</f>
        <v>24</v>
      </c>
      <c r="R34" s="9">
        <f>Q34/K34*100</f>
        <v>5.095541401273886</v>
      </c>
      <c r="S34" s="11">
        <v>4</v>
      </c>
      <c r="T34" s="9">
        <f>S34/D34*100</f>
        <v>1.1019283746556474</v>
      </c>
      <c r="U34" s="11">
        <v>3</v>
      </c>
      <c r="V34" s="9">
        <f>U34/E34*100</f>
        <v>0.88495575221238942</v>
      </c>
      <c r="W34" s="10">
        <f>S34+U34</f>
        <v>7</v>
      </c>
      <c r="X34" s="9">
        <f>W34/F34*100</f>
        <v>0.99715099715099709</v>
      </c>
      <c r="Y34" s="1"/>
      <c r="Z34" s="1"/>
    </row>
    <row r="35" spans="1:26" ht="20.25" customHeight="1">
      <c r="A35" s="15" t="s">
        <v>31</v>
      </c>
      <c r="B35" s="14" t="str">
        <f>'[1]9. Ketersediaan Obat'!B33</f>
        <v>Ponorogo</v>
      </c>
      <c r="C35" s="14" t="str">
        <f>'[1]9. Ketersediaan Obat'!C33</f>
        <v>Po. Utara</v>
      </c>
      <c r="D35" s="10">
        <f>'[1]21. Kelahiran'!D36</f>
        <v>243</v>
      </c>
      <c r="E35" s="10">
        <f>'[1]21. Kelahiran'!G36</f>
        <v>251.5</v>
      </c>
      <c r="F35" s="10">
        <f>SUM(D35:E35)</f>
        <v>494.5</v>
      </c>
      <c r="G35" s="13">
        <v>185</v>
      </c>
      <c r="H35" s="9">
        <f>G35/D35*100</f>
        <v>76.13168724279835</v>
      </c>
      <c r="I35" s="11">
        <v>161</v>
      </c>
      <c r="J35" s="12">
        <f>I35/E35*100</f>
        <v>64.015904572564608</v>
      </c>
      <c r="K35" s="10">
        <f>G35+I35</f>
        <v>346</v>
      </c>
      <c r="L35" s="12">
        <f>K35/F35*100</f>
        <v>69.969666329625895</v>
      </c>
      <c r="M35" s="11">
        <v>11</v>
      </c>
      <c r="N35" s="9">
        <f>M35/G35*100</f>
        <v>5.9459459459459465</v>
      </c>
      <c r="O35" s="11">
        <v>15</v>
      </c>
      <c r="P35" s="9">
        <f>O35/I35*100</f>
        <v>9.316770186335404</v>
      </c>
      <c r="Q35" s="10">
        <f>M35+O35</f>
        <v>26</v>
      </c>
      <c r="R35" s="9">
        <f>Q35/K35*100</f>
        <v>7.5144508670520231</v>
      </c>
      <c r="S35" s="11">
        <v>6</v>
      </c>
      <c r="T35" s="9">
        <f>S35/D35*100</f>
        <v>2.4691358024691357</v>
      </c>
      <c r="U35" s="11">
        <v>6</v>
      </c>
      <c r="V35" s="9">
        <f>U35/E35*100</f>
        <v>2.3856858846918487</v>
      </c>
      <c r="W35" s="10">
        <f>S35+U35</f>
        <v>12</v>
      </c>
      <c r="X35" s="9">
        <f>W35/F35*100</f>
        <v>2.4266936299292214</v>
      </c>
      <c r="Y35" s="1"/>
      <c r="Z35" s="1"/>
    </row>
    <row r="36" spans="1:26" ht="20.25" customHeight="1">
      <c r="A36" s="15"/>
      <c r="B36" s="14">
        <f>'[1]9. Ketersediaan Obat'!B34</f>
        <v>0</v>
      </c>
      <c r="C36" s="14" t="str">
        <f>'[1]9. Ketersediaan Obat'!C34</f>
        <v>Po. Selatan</v>
      </c>
      <c r="D36" s="10">
        <f>'[1]21. Kelahiran'!D37</f>
        <v>236</v>
      </c>
      <c r="E36" s="10">
        <f>'[1]21. Kelahiran'!G37</f>
        <v>209.8</v>
      </c>
      <c r="F36" s="10">
        <f>SUM(D36:E36)</f>
        <v>445.8</v>
      </c>
      <c r="G36" s="13">
        <v>152</v>
      </c>
      <c r="H36" s="9">
        <f>G36/D36*100</f>
        <v>64.406779661016941</v>
      </c>
      <c r="I36" s="11">
        <v>132</v>
      </c>
      <c r="J36" s="12">
        <f>I36/E36*100</f>
        <v>62.91706387035272</v>
      </c>
      <c r="K36" s="10">
        <f>G36+I36</f>
        <v>284</v>
      </c>
      <c r="L36" s="12">
        <f>K36/F36*100</f>
        <v>63.705697622252131</v>
      </c>
      <c r="M36" s="11">
        <v>8</v>
      </c>
      <c r="N36" s="9">
        <f>M36/G36*100</f>
        <v>5.2631578947368416</v>
      </c>
      <c r="O36" s="11">
        <v>5</v>
      </c>
      <c r="P36" s="9">
        <f>O36/I36*100</f>
        <v>3.7878787878787881</v>
      </c>
      <c r="Q36" s="10">
        <f>M36+O36</f>
        <v>13</v>
      </c>
      <c r="R36" s="9">
        <f>Q36/K36*100</f>
        <v>4.5774647887323949</v>
      </c>
      <c r="S36" s="11">
        <v>6</v>
      </c>
      <c r="T36" s="9">
        <f>S36/D36*100</f>
        <v>2.5423728813559325</v>
      </c>
      <c r="U36" s="11">
        <v>2</v>
      </c>
      <c r="V36" s="9">
        <f>U36/E36*100</f>
        <v>0.95328884652049561</v>
      </c>
      <c r="W36" s="10">
        <f>S36+U36</f>
        <v>8</v>
      </c>
      <c r="X36" s="9">
        <f>W36/F36*100</f>
        <v>1.794526693584567</v>
      </c>
      <c r="Y36" s="1"/>
      <c r="Z36" s="1"/>
    </row>
    <row r="37" spans="1:26" ht="20.25" customHeight="1">
      <c r="A37" s="15" t="s">
        <v>32</v>
      </c>
      <c r="B37" s="14" t="str">
        <f>'[1]9. Ketersediaan Obat'!B35</f>
        <v>Babadan</v>
      </c>
      <c r="C37" s="14" t="str">
        <f>'[1]9. Ketersediaan Obat'!C35</f>
        <v>Babadan</v>
      </c>
      <c r="D37" s="10">
        <f>'[1]21. Kelahiran'!D38</f>
        <v>245</v>
      </c>
      <c r="E37" s="10">
        <f>'[1]21. Kelahiran'!G38</f>
        <v>240.4</v>
      </c>
      <c r="F37" s="10">
        <f>SUM(D37:E37)</f>
        <v>485.4</v>
      </c>
      <c r="G37" s="13">
        <v>149</v>
      </c>
      <c r="H37" s="9">
        <f>G37/D37*100</f>
        <v>60.816326530612244</v>
      </c>
      <c r="I37" s="11">
        <v>140</v>
      </c>
      <c r="J37" s="12">
        <f>I37/E37*100</f>
        <v>58.236272878535779</v>
      </c>
      <c r="K37" s="10">
        <f>G37+I37</f>
        <v>289</v>
      </c>
      <c r="L37" s="12">
        <f>K37/F37*100</f>
        <v>59.538524927894521</v>
      </c>
      <c r="M37" s="11">
        <v>5</v>
      </c>
      <c r="N37" s="9">
        <f>M37/G37*100</f>
        <v>3.3557046979865772</v>
      </c>
      <c r="O37" s="11">
        <v>11</v>
      </c>
      <c r="P37" s="9">
        <f>O37/I37*100</f>
        <v>7.8571428571428568</v>
      </c>
      <c r="Q37" s="10">
        <f>M37+O37</f>
        <v>16</v>
      </c>
      <c r="R37" s="9">
        <f>Q37/K37*100</f>
        <v>5.5363321799307963</v>
      </c>
      <c r="S37" s="11">
        <v>4</v>
      </c>
      <c r="T37" s="9">
        <f>S37/D37*100</f>
        <v>1.6326530612244898</v>
      </c>
      <c r="U37" s="11">
        <v>3</v>
      </c>
      <c r="V37" s="9">
        <f>U37/E37*100</f>
        <v>1.2479201331114809</v>
      </c>
      <c r="W37" s="10">
        <f>S37+U37</f>
        <v>7</v>
      </c>
      <c r="X37" s="9">
        <f>W37/F37*100</f>
        <v>1.4421096003296252</v>
      </c>
      <c r="Y37" s="1"/>
      <c r="Z37" s="1"/>
    </row>
    <row r="38" spans="1:26" ht="20.25" customHeight="1">
      <c r="A38" s="15"/>
      <c r="B38" s="14">
        <f>'[1]9. Ketersediaan Obat'!B36</f>
        <v>0</v>
      </c>
      <c r="C38" s="14" t="str">
        <f>'[1]9. Ketersediaan Obat'!C36</f>
        <v>Sukosari</v>
      </c>
      <c r="D38" s="10">
        <f>'[1]21. Kelahiran'!D39</f>
        <v>197</v>
      </c>
      <c r="E38" s="10">
        <f>'[1]21. Kelahiran'!G39</f>
        <v>166.7</v>
      </c>
      <c r="F38" s="10">
        <f>SUM(D38:E38)</f>
        <v>363.7</v>
      </c>
      <c r="G38" s="13">
        <v>128</v>
      </c>
      <c r="H38" s="9">
        <f>G38/D38*100</f>
        <v>64.974619289340097</v>
      </c>
      <c r="I38" s="11">
        <v>118</v>
      </c>
      <c r="J38" s="12">
        <f>I38/E38*100</f>
        <v>70.785842831433726</v>
      </c>
      <c r="K38" s="10">
        <f>G38+I38</f>
        <v>246</v>
      </c>
      <c r="L38" s="12">
        <f>K38/F38*100</f>
        <v>67.638163321418759</v>
      </c>
      <c r="M38" s="11">
        <v>8</v>
      </c>
      <c r="N38" s="9">
        <f>M38/G38*100</f>
        <v>6.25</v>
      </c>
      <c r="O38" s="11">
        <v>6</v>
      </c>
      <c r="P38" s="9">
        <f>O38/I38*100</f>
        <v>5.0847457627118651</v>
      </c>
      <c r="Q38" s="10">
        <f>M38+O38</f>
        <v>14</v>
      </c>
      <c r="R38" s="9">
        <f>Q38/K38*100</f>
        <v>5.6910569105691051</v>
      </c>
      <c r="S38" s="11">
        <v>4</v>
      </c>
      <c r="T38" s="9">
        <f>S38/D38*100</f>
        <v>2.030456852791878</v>
      </c>
      <c r="U38" s="11">
        <v>4</v>
      </c>
      <c r="V38" s="9">
        <f>U38/E38*100</f>
        <v>2.3995200959808041</v>
      </c>
      <c r="W38" s="10">
        <f>S38+U38</f>
        <v>8</v>
      </c>
      <c r="X38" s="9">
        <f>W38/F38*100</f>
        <v>2.1996150673632116</v>
      </c>
      <c r="Y38" s="1"/>
      <c r="Z38" s="1"/>
    </row>
    <row r="39" spans="1:26" ht="20.25" customHeight="1">
      <c r="A39" s="15" t="s">
        <v>33</v>
      </c>
      <c r="B39" s="14" t="str">
        <f>'[1]9. Ketersediaan Obat'!B37</f>
        <v>Jenangan</v>
      </c>
      <c r="C39" s="14" t="str">
        <f>'[1]9. Ketersediaan Obat'!C37</f>
        <v>Jenangan</v>
      </c>
      <c r="D39" s="10">
        <f>'[1]21. Kelahiran'!D40</f>
        <v>226</v>
      </c>
      <c r="E39" s="10">
        <f>'[1]21. Kelahiran'!G40</f>
        <v>229.3</v>
      </c>
      <c r="F39" s="10">
        <f>SUM(D39:E39)</f>
        <v>455.3</v>
      </c>
      <c r="G39" s="13">
        <v>152</v>
      </c>
      <c r="H39" s="9">
        <f>G39/D39*100</f>
        <v>67.256637168141594</v>
      </c>
      <c r="I39" s="11">
        <v>162</v>
      </c>
      <c r="J39" s="12">
        <f>I39/E39*100</f>
        <v>70.649803750545132</v>
      </c>
      <c r="K39" s="10">
        <f>G39+I39</f>
        <v>314</v>
      </c>
      <c r="L39" s="12">
        <f>K39/F39*100</f>
        <v>68.965517241379303</v>
      </c>
      <c r="M39" s="11">
        <v>7</v>
      </c>
      <c r="N39" s="9">
        <f>M39/G39*100</f>
        <v>4.6052631578947363</v>
      </c>
      <c r="O39" s="11">
        <v>12</v>
      </c>
      <c r="P39" s="9">
        <f>O39/I39*100</f>
        <v>7.4074074074074066</v>
      </c>
      <c r="Q39" s="10">
        <f>M39+O39</f>
        <v>19</v>
      </c>
      <c r="R39" s="9">
        <f>Q39/K39*100</f>
        <v>6.0509554140127388</v>
      </c>
      <c r="S39" s="11">
        <v>5</v>
      </c>
      <c r="T39" s="9">
        <f>S39/D39*100</f>
        <v>2.2123893805309733</v>
      </c>
      <c r="U39" s="11">
        <v>9</v>
      </c>
      <c r="V39" s="9">
        <f>U39/E39*100</f>
        <v>3.9249890972525079</v>
      </c>
      <c r="W39" s="10">
        <f>S39+U39</f>
        <v>14</v>
      </c>
      <c r="X39" s="9">
        <f>W39/F39*100</f>
        <v>3.074895673182517</v>
      </c>
      <c r="Y39" s="1"/>
      <c r="Z39" s="1"/>
    </row>
    <row r="40" spans="1:26" ht="20.25" customHeight="1">
      <c r="A40" s="15"/>
      <c r="B40" s="14">
        <f>'[1]9. Ketersediaan Obat'!B38</f>
        <v>0</v>
      </c>
      <c r="C40" s="14" t="str">
        <f>'[1]9. Ketersediaan Obat'!C38</f>
        <v>Setono</v>
      </c>
      <c r="D40" s="10">
        <f>'[1]21. Kelahiran'!D41</f>
        <v>176</v>
      </c>
      <c r="E40" s="10">
        <f>'[1]21. Kelahiran'!G41</f>
        <v>144.5</v>
      </c>
      <c r="F40" s="10">
        <f>SUM(D40:E40)</f>
        <v>320.5</v>
      </c>
      <c r="G40" s="13">
        <v>107</v>
      </c>
      <c r="H40" s="9">
        <f>G40/D40*100</f>
        <v>60.79545454545454</v>
      </c>
      <c r="I40" s="11">
        <v>87</v>
      </c>
      <c r="J40" s="12">
        <f>I40/E40*100</f>
        <v>60.207612456747405</v>
      </c>
      <c r="K40" s="10">
        <f>G40+I40</f>
        <v>194</v>
      </c>
      <c r="L40" s="12">
        <f>K40/F40*100</f>
        <v>60.530421216848673</v>
      </c>
      <c r="M40" s="11">
        <v>2</v>
      </c>
      <c r="N40" s="9">
        <f>M40/G40*100</f>
        <v>1.8691588785046727</v>
      </c>
      <c r="O40" s="11">
        <v>6</v>
      </c>
      <c r="P40" s="9">
        <f>O40/I40*100</f>
        <v>6.8965517241379306</v>
      </c>
      <c r="Q40" s="10">
        <f>M40+O40</f>
        <v>8</v>
      </c>
      <c r="R40" s="9">
        <f>Q40/K40*100</f>
        <v>4.1237113402061851</v>
      </c>
      <c r="S40" s="11">
        <v>1</v>
      </c>
      <c r="T40" s="9">
        <f>S40/D40*100</f>
        <v>0.56818181818181823</v>
      </c>
      <c r="U40" s="11">
        <v>4</v>
      </c>
      <c r="V40" s="9">
        <f>U40/E40*100</f>
        <v>2.7681660899653981</v>
      </c>
      <c r="W40" s="10">
        <f>S40+U40</f>
        <v>5</v>
      </c>
      <c r="X40" s="9">
        <f>W40/F40*100</f>
        <v>1.5600624024960998</v>
      </c>
      <c r="Y40" s="1"/>
      <c r="Z40" s="1"/>
    </row>
    <row r="41" spans="1:26" ht="20.25" customHeight="1">
      <c r="A41" s="15" t="s">
        <v>34</v>
      </c>
      <c r="B41" s="14" t="str">
        <f>'[1]9. Ketersediaan Obat'!B39</f>
        <v>Ngebel</v>
      </c>
      <c r="C41" s="14" t="str">
        <f>'[1]9. Ketersediaan Obat'!C39</f>
        <v>Ngebel</v>
      </c>
      <c r="D41" s="10">
        <f>'[1]21. Kelahiran'!D42</f>
        <v>132</v>
      </c>
      <c r="E41" s="10">
        <f>'[1]21. Kelahiran'!G42</f>
        <v>87.5</v>
      </c>
      <c r="F41" s="10">
        <f>SUM(D41:E41)</f>
        <v>219.5</v>
      </c>
      <c r="G41" s="13">
        <v>81</v>
      </c>
      <c r="H41" s="9">
        <f>G41/D41*100</f>
        <v>61.363636363636367</v>
      </c>
      <c r="I41" s="11">
        <v>81</v>
      </c>
      <c r="J41" s="12">
        <f>I41/E41*100</f>
        <v>92.571428571428569</v>
      </c>
      <c r="K41" s="10">
        <f>G41+I41</f>
        <v>162</v>
      </c>
      <c r="L41" s="12">
        <f>K41/F41*100</f>
        <v>73.804100227790443</v>
      </c>
      <c r="M41" s="11">
        <v>5</v>
      </c>
      <c r="N41" s="9">
        <f>M41/G41*100</f>
        <v>6.1728395061728394</v>
      </c>
      <c r="O41" s="11">
        <v>7</v>
      </c>
      <c r="P41" s="9">
        <f>O41/I41*100</f>
        <v>8.6419753086419746</v>
      </c>
      <c r="Q41" s="10">
        <f>M41+O41</f>
        <v>12</v>
      </c>
      <c r="R41" s="9">
        <f>Q41/K41*100</f>
        <v>7.4074074074074066</v>
      </c>
      <c r="S41" s="11">
        <v>4</v>
      </c>
      <c r="T41" s="9">
        <f>S41/D41*100</f>
        <v>3.0303030303030303</v>
      </c>
      <c r="U41" s="11">
        <v>1</v>
      </c>
      <c r="V41" s="9">
        <f>U41/E41*100</f>
        <v>1.1428571428571428</v>
      </c>
      <c r="W41" s="10">
        <f>S41+U41</f>
        <v>5</v>
      </c>
      <c r="X41" s="9">
        <f>W41/F41*100</f>
        <v>2.2779043280182232</v>
      </c>
      <c r="Y41" s="1"/>
      <c r="Z41" s="1"/>
    </row>
    <row r="42" spans="1:26" ht="20.25" customHeight="1">
      <c r="A42" s="8" t="s">
        <v>1</v>
      </c>
      <c r="B42" s="8"/>
      <c r="C42" s="8"/>
      <c r="D42" s="6">
        <f>'[1]21. Kelahiran'!D43</f>
        <v>6102</v>
      </c>
      <c r="E42" s="6">
        <f>'[1]21. Kelahiran'!G43</f>
        <v>5785.5999999999995</v>
      </c>
      <c r="F42" s="6">
        <f>SUM(D42:E42)</f>
        <v>11887.599999999999</v>
      </c>
      <c r="G42" s="6">
        <f>SUM(G11:G41)</f>
        <v>4171</v>
      </c>
      <c r="H42" s="5">
        <f>G42/D42*100</f>
        <v>68.354637823664376</v>
      </c>
      <c r="I42" s="6">
        <f>SUM(I11:I41)</f>
        <v>3787</v>
      </c>
      <c r="J42" s="7">
        <f>I42/E42*100</f>
        <v>65.455613938053105</v>
      </c>
      <c r="K42" s="6">
        <f>SUM(K11:K41)</f>
        <v>7958</v>
      </c>
      <c r="L42" s="7">
        <f>K42/F42*100</f>
        <v>66.943706046636848</v>
      </c>
      <c r="M42" s="6">
        <f>SUM(M11:M41)</f>
        <v>220</v>
      </c>
      <c r="N42" s="5">
        <f>M42/G42*100</f>
        <v>5.2745145049148885</v>
      </c>
      <c r="O42" s="6">
        <f>SUM(O11:O41)</f>
        <v>230</v>
      </c>
      <c r="P42" s="5">
        <f>O42/I42*100</f>
        <v>6.0734090308951671</v>
      </c>
      <c r="Q42" s="6">
        <f>SUM(Q11:Q41)</f>
        <v>450</v>
      </c>
      <c r="R42" s="5">
        <f>Q42/K42*100</f>
        <v>5.6546871073133955</v>
      </c>
      <c r="S42" s="6">
        <f>SUM(S11:S41)</f>
        <v>119</v>
      </c>
      <c r="T42" s="5">
        <f>S42/D42*100</f>
        <v>1.9501802687643395</v>
      </c>
      <c r="U42" s="6">
        <f>SUM(U11:U41)</f>
        <v>108</v>
      </c>
      <c r="V42" s="5">
        <f>U42/E42*100</f>
        <v>1.866703539823009</v>
      </c>
      <c r="W42" s="6">
        <f>S42+U42</f>
        <v>227</v>
      </c>
      <c r="X42" s="5">
        <f>W42/F42*100</f>
        <v>1.9095528113328177</v>
      </c>
      <c r="Y42" s="1"/>
      <c r="Z42" s="1"/>
    </row>
    <row r="43" spans="1:26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1"/>
      <c r="Z43" s="1"/>
    </row>
    <row r="44" spans="1:26" ht="15.75" customHeight="1">
      <c r="A44" s="3" t="s">
        <v>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Q8:R8"/>
    <mergeCell ref="S8:T8"/>
    <mergeCell ref="U8:V8"/>
    <mergeCell ref="W8:X8"/>
    <mergeCell ref="D7:F8"/>
    <mergeCell ref="G8:H8"/>
    <mergeCell ref="I8:J8"/>
    <mergeCell ref="K8:L8"/>
    <mergeCell ref="M8:N8"/>
    <mergeCell ref="A3:X3"/>
    <mergeCell ref="A7:A9"/>
    <mergeCell ref="B7:B9"/>
    <mergeCell ref="C7:C9"/>
    <mergeCell ref="G7:L7"/>
    <mergeCell ref="M7:R7"/>
    <mergeCell ref="S7:X7"/>
    <mergeCell ref="O8:P8"/>
  </mergeCells>
  <printOptions horizontalCentered="1"/>
  <pageMargins left="1.6929133858267718" right="0.9055118110236221" top="0.94488188976377963" bottom="0.9055118110236221" header="0" footer="0"/>
  <pageSetup paperSize="9" scale="45" orientation="landscape" r:id="rId1"/>
  <headerFooter>
    <oddFooter>&amp;R146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37. BBLR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2025-11-09T14:04:09Z</dcterms:created>
  <dcterms:modified xsi:type="dcterms:W3CDTF">2025-11-09T14:06:43Z</dcterms:modified>
</cp:coreProperties>
</file>