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DD5B0967-CF08-4697-B7F2-69E3DAF958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O21" i="12" l="1"/>
  <c r="E19" i="12"/>
  <c r="N5" i="12"/>
  <c r="N19" i="12" l="1"/>
  <c r="M19" i="12"/>
  <c r="L19" i="12"/>
  <c r="K19" i="12"/>
  <c r="J19" i="12"/>
  <c r="I19" i="12"/>
  <c r="H19" i="12"/>
  <c r="G19" i="12"/>
  <c r="F19" i="12"/>
  <c r="D19" i="12"/>
  <c r="C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L20" i="12" l="1"/>
  <c r="N22" i="12" s="1"/>
  <c r="I20" i="12"/>
  <c r="K22" i="12" s="1"/>
  <c r="F20" i="12"/>
  <c r="H22" i="12" s="1"/>
  <c r="C20" i="12"/>
  <c r="E22" i="12" s="1"/>
  <c r="O19" i="12"/>
  <c r="O20" i="12" l="1"/>
  <c r="O22" i="12" s="1"/>
</calcChain>
</file>

<file path=xl/sharedStrings.xml><?xml version="1.0" encoding="utf-8"?>
<sst xmlns="http://schemas.openxmlformats.org/spreadsheetml/2006/main" count="38" uniqueCount="38">
  <si>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</si>
  <si>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</si>
  <si>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</si>
  <si>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</si>
  <si>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</si>
  <si>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</si>
  <si>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</si>
  <si>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</si>
  <si>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</si>
  <si>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</si>
  <si>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</si>
  <si>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</si>
  <si>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</si>
  <si>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</si>
  <si>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</si>
  <si>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UNIT</t>
  </si>
  <si>
    <t>TRIWULAN I</t>
  </si>
  <si>
    <t>TRIWULAN II</t>
  </si>
  <si>
    <t>TRIWULAN III</t>
  </si>
  <si>
    <t>TRIWULAN IV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</si>
  <si>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</si>
  <si>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</si>
  <si>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</si>
  <si>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</si>
  <si>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</si>
  <si>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</si>
  <si>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</si>
  <si>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</si>
  <si>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</si>
  <si>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</si>
  <si>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</si>
  <si>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</si>
  <si>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</si>
  <si>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Nilai per triwulan</t>
  </si>
  <si>
    <t>Terjual Per Triwulan</t>
  </si>
  <si>
    <t xml:space="preserve">Harga Rata" per Triwulan </t>
  </si>
  <si>
    <t>Populasi dan Rata Rata Harga Air di Kabupaten Ponorogo Per Triwulan tahun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</si>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</sst>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_);_(* \(#,##0.0\);_(* &quot;-&quot;_);_(@_)"/>
  </numFmts>
  <fonts count="6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164" fontId="0" fillId="0" borderId="2" xfId="0" applyNumberFormat="1" applyBorder="1"/>
    <xf numFmtId="164" fontId="0" fillId="2" borderId="2" xfId="0" applyNumberFormat="1" applyFill="1" applyBorder="1"/>
    <xf numFmtId="164" fontId="0" fillId="0" borderId="0" xfId="0" applyNumberFormat="1"/>
    <xf numFmtId="164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0" fontId="1" fillId="0" borderId="0" xfId="0" applyFont="1"/>
    <xf numFmtId="0" fontId="0" fillId="4" borderId="2" xfId="0" applyFill="1" applyBorder="1"/>
    <xf numFmtId="164" fontId="0" fillId="4" borderId="2" xfId="1" applyFont="1" applyFill="1" applyBorder="1"/>
    <xf numFmtId="0" fontId="0" fillId="5" borderId="2" xfId="0" applyFill="1" applyBorder="1"/>
    <xf numFmtId="164" fontId="0" fillId="5" borderId="2" xfId="1" applyFont="1" applyFill="1" applyBorder="1"/>
    <xf numFmtId="0" fontId="2" fillId="2" borderId="2" xfId="0" applyFont="1" applyFill="1" applyBorder="1" applyAlignment="1">
      <alignment horizontal="center"/>
    </xf>
    <xf numFmtId="3" fontId="0" fillId="0" borderId="2" xfId="2" applyNumberFormat="1" applyFont="1" applyBorder="1" applyAlignment="1">
      <alignment horizontal="right" vertical="center" indent="1"/>
    </xf>
    <xf numFmtId="3" fontId="4" fillId="0" borderId="2" xfId="1" applyNumberFormat="1" applyFont="1" applyBorder="1" applyAlignment="1">
      <alignment horizontal="right" vertical="center" indent="1"/>
    </xf>
    <xf numFmtId="3" fontId="0" fillId="0" borderId="2" xfId="1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3" fontId="2" fillId="0" borderId="2" xfId="2" applyNumberFormat="1" applyFont="1" applyBorder="1" applyAlignment="1">
      <alignment horizontal="right" vertical="center" indent="1"/>
    </xf>
    <xf numFmtId="3" fontId="5" fillId="0" borderId="2" xfId="1" applyNumberFormat="1" applyFont="1" applyBorder="1" applyAlignment="1">
      <alignment horizontal="right" vertical="center" indent="1"/>
    </xf>
    <xf numFmtId="3" fontId="2" fillId="0" borderId="2" xfId="1" applyNumberFormat="1" applyFont="1" applyBorder="1" applyAlignment="1">
      <alignment horizontal="right" vertical="center" indent="1"/>
    </xf>
    <xf numFmtId="164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DA1C-FA74-4399-BCB9-F4BF3ECBB233}">
  <dimension ref="B2:R31"/>
  <sheetViews>
    <sheetView tabSelected="1" workbookViewId="0">
      <selection activeCell="R23" sqref="R23"/>
    </sheetView>
  </sheetViews>
  <sheetFormatPr defaultColWidth="9" defaultRowHeight="15" x14ac:dyDescent="0.25"/>
  <cols>
    <col min="1" max="1" width="3.85546875" customWidth="1"/>
    <col min="2" max="2" width="25.42578125" customWidth="1"/>
    <col min="3" max="3" width="20.140625" customWidth="1"/>
    <col min="4" max="6" width="15.28515625" bestFit="1" customWidth="1"/>
    <col min="7" max="8" width="14.28515625" bestFit="1" customWidth="1"/>
    <col min="9" max="14" width="14.7109375" customWidth="1"/>
    <col min="15" max="15" width="19.140625" customWidth="1"/>
    <col min="18" max="18" width="15.28515625" customWidth="1"/>
  </cols>
  <sheetData>
    <row r="2" spans="2:18" x14ac:dyDescent="0.25">
      <c r="B2" s="11"/>
      <c r="C2" s="11" t="s">
        <v>36</v>
      </c>
    </row>
    <row r="3" spans="2:18" x14ac:dyDescent="0.25">
      <c r="B3" s="29" t="s">
        <v>15</v>
      </c>
      <c r="C3" s="28" t="s">
        <v>16</v>
      </c>
      <c r="D3" s="28"/>
      <c r="E3" s="28"/>
      <c r="F3" s="28" t="s">
        <v>17</v>
      </c>
      <c r="G3" s="28"/>
      <c r="H3" s="28"/>
      <c r="I3" s="28" t="s">
        <v>18</v>
      </c>
      <c r="J3" s="28"/>
      <c r="K3" s="28"/>
      <c r="L3" s="28" t="s">
        <v>19</v>
      </c>
      <c r="M3" s="28"/>
      <c r="N3" s="28"/>
      <c r="O3" s="1" t="s">
        <v>20</v>
      </c>
      <c r="R3" s="8"/>
    </row>
    <row r="4" spans="2:18" x14ac:dyDescent="0.25">
      <c r="B4" s="30"/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16" t="s">
        <v>37</v>
      </c>
      <c r="R4" s="8"/>
    </row>
    <row r="5" spans="2:18" x14ac:dyDescent="0.25">
      <c r="B5" s="3" t="s">
        <v>1</v>
      </c>
      <c r="C5" s="17">
        <v>453563700</v>
      </c>
      <c r="D5" s="17">
        <v>486457800</v>
      </c>
      <c r="E5" s="21">
        <v>412487350</v>
      </c>
      <c r="F5" s="21">
        <v>494951100</v>
      </c>
      <c r="G5" s="22">
        <v>423407350</v>
      </c>
      <c r="H5" s="22">
        <v>448023750</v>
      </c>
      <c r="I5" s="18">
        <v>442962800</v>
      </c>
      <c r="J5" s="19">
        <v>423977250</v>
      </c>
      <c r="K5" s="19">
        <v>475369150</v>
      </c>
      <c r="L5" s="19">
        <v>463892400</v>
      </c>
      <c r="M5" s="20">
        <v>465661650</v>
      </c>
      <c r="N5" s="20">
        <f>432599900+3200000</f>
        <v>435799900</v>
      </c>
      <c r="O5" s="5">
        <f>SUM(C5:N5)</f>
        <v>5426554200</v>
      </c>
      <c r="R5" s="8"/>
    </row>
    <row r="6" spans="2:18" x14ac:dyDescent="0.25">
      <c r="B6" s="3" t="s">
        <v>2</v>
      </c>
      <c r="C6" s="17">
        <v>72765900</v>
      </c>
      <c r="D6" s="17">
        <v>76076600</v>
      </c>
      <c r="E6" s="21">
        <v>61784900</v>
      </c>
      <c r="F6" s="21">
        <v>81219500</v>
      </c>
      <c r="G6" s="22">
        <v>71173150</v>
      </c>
      <c r="H6" s="22">
        <v>68417900</v>
      </c>
      <c r="I6" s="18">
        <v>68396350</v>
      </c>
      <c r="J6" s="19">
        <v>75650550</v>
      </c>
      <c r="K6" s="19">
        <v>70436700</v>
      </c>
      <c r="L6" s="19">
        <v>78834050</v>
      </c>
      <c r="M6" s="18">
        <v>73461500</v>
      </c>
      <c r="N6" s="18">
        <v>71963200</v>
      </c>
      <c r="O6" s="5">
        <f t="shared" ref="O6:O20" si="0">SUM(C6:N6)</f>
        <v>870180300</v>
      </c>
      <c r="R6" s="8"/>
    </row>
    <row r="7" spans="2:18" x14ac:dyDescent="0.25">
      <c r="B7" s="3" t="s">
        <v>3</v>
      </c>
      <c r="C7" s="17">
        <v>88397650</v>
      </c>
      <c r="D7" s="17">
        <v>73111500</v>
      </c>
      <c r="E7" s="21">
        <v>68982500</v>
      </c>
      <c r="F7" s="21">
        <v>91486750</v>
      </c>
      <c r="G7" s="22">
        <v>69389100</v>
      </c>
      <c r="H7" s="22">
        <v>71531850</v>
      </c>
      <c r="I7" s="18">
        <v>70077200</v>
      </c>
      <c r="J7" s="19">
        <v>71589350</v>
      </c>
      <c r="K7" s="19">
        <v>87227400</v>
      </c>
      <c r="L7" s="19">
        <v>87242500</v>
      </c>
      <c r="M7" s="18">
        <v>83208200</v>
      </c>
      <c r="N7" s="18">
        <v>19156900</v>
      </c>
      <c r="O7" s="5">
        <f t="shared" si="0"/>
        <v>881400900</v>
      </c>
      <c r="R7" s="8"/>
    </row>
    <row r="8" spans="2:18" x14ac:dyDescent="0.25">
      <c r="B8" s="3" t="s">
        <v>4</v>
      </c>
      <c r="C8" s="17">
        <v>55681150</v>
      </c>
      <c r="D8" s="17">
        <v>52587100</v>
      </c>
      <c r="E8" s="21">
        <v>47080850</v>
      </c>
      <c r="F8" s="21">
        <v>64602850</v>
      </c>
      <c r="G8" s="22">
        <v>49245450</v>
      </c>
      <c r="H8" s="22">
        <v>53428450</v>
      </c>
      <c r="I8" s="18">
        <v>57883850</v>
      </c>
      <c r="J8" s="19">
        <v>53531700</v>
      </c>
      <c r="K8" s="19">
        <v>49133150</v>
      </c>
      <c r="L8" s="19">
        <v>54066650</v>
      </c>
      <c r="M8" s="18">
        <v>52874700</v>
      </c>
      <c r="N8" s="18">
        <v>47911300</v>
      </c>
      <c r="O8" s="5">
        <f t="shared" si="0"/>
        <v>638027200</v>
      </c>
    </row>
    <row r="9" spans="2:18" x14ac:dyDescent="0.25">
      <c r="B9" s="3" t="s">
        <v>5</v>
      </c>
      <c r="C9" s="17">
        <v>20447100</v>
      </c>
      <c r="D9" s="17">
        <v>22193500</v>
      </c>
      <c r="E9" s="21">
        <v>23524800</v>
      </c>
      <c r="F9" s="21">
        <v>24585550</v>
      </c>
      <c r="G9" s="22">
        <v>25217300</v>
      </c>
      <c r="H9" s="22">
        <v>20831650</v>
      </c>
      <c r="I9" s="18">
        <v>21862550</v>
      </c>
      <c r="J9" s="19">
        <v>23434450</v>
      </c>
      <c r="K9" s="19">
        <v>22193250</v>
      </c>
      <c r="L9" s="19">
        <v>22247250</v>
      </c>
      <c r="M9" s="18">
        <v>23346800</v>
      </c>
      <c r="N9" s="18">
        <v>59156650</v>
      </c>
      <c r="O9" s="5">
        <f t="shared" si="0"/>
        <v>309040850</v>
      </c>
      <c r="R9" s="8"/>
    </row>
    <row r="10" spans="2:18" x14ac:dyDescent="0.25">
      <c r="B10" s="3" t="s">
        <v>6</v>
      </c>
      <c r="C10" s="17">
        <v>54369300</v>
      </c>
      <c r="D10" s="17">
        <v>53244750</v>
      </c>
      <c r="E10" s="21">
        <v>52612450</v>
      </c>
      <c r="F10" s="21">
        <v>64411750</v>
      </c>
      <c r="G10" s="22">
        <v>56613000</v>
      </c>
      <c r="H10" s="22">
        <v>56471800</v>
      </c>
      <c r="I10" s="18">
        <v>55251950</v>
      </c>
      <c r="J10" s="19">
        <v>57573900</v>
      </c>
      <c r="K10" s="19">
        <v>58217100</v>
      </c>
      <c r="L10" s="19">
        <v>60702850</v>
      </c>
      <c r="M10" s="18">
        <v>60035350</v>
      </c>
      <c r="N10" s="18">
        <v>56196650</v>
      </c>
      <c r="O10" s="5">
        <f t="shared" si="0"/>
        <v>685700850</v>
      </c>
      <c r="R10" s="8"/>
    </row>
    <row r="11" spans="2:18" x14ac:dyDescent="0.25">
      <c r="B11" s="3" t="s">
        <v>7</v>
      </c>
      <c r="C11" s="17">
        <v>21747800</v>
      </c>
      <c r="D11" s="17">
        <v>19380350</v>
      </c>
      <c r="E11" s="21">
        <v>18360650</v>
      </c>
      <c r="F11" s="21">
        <v>22075000</v>
      </c>
      <c r="G11" s="22">
        <v>18468200</v>
      </c>
      <c r="H11" s="22">
        <v>17206700</v>
      </c>
      <c r="I11" s="18">
        <v>15968450</v>
      </c>
      <c r="J11" s="19">
        <v>19365000</v>
      </c>
      <c r="K11" s="19">
        <v>20535650</v>
      </c>
      <c r="L11" s="19">
        <v>19999950</v>
      </c>
      <c r="M11" s="18">
        <v>17378550</v>
      </c>
      <c r="N11" s="18">
        <v>87514200</v>
      </c>
      <c r="O11" s="5">
        <f t="shared" si="0"/>
        <v>298000500</v>
      </c>
      <c r="R11" s="9"/>
    </row>
    <row r="12" spans="2:18" x14ac:dyDescent="0.25">
      <c r="B12" s="3" t="s">
        <v>8</v>
      </c>
      <c r="C12" s="17">
        <v>22635500</v>
      </c>
      <c r="D12" s="17">
        <v>19979100</v>
      </c>
      <c r="E12" s="21">
        <v>19763400</v>
      </c>
      <c r="F12" s="21">
        <v>22317150</v>
      </c>
      <c r="G12" s="22">
        <v>19707450</v>
      </c>
      <c r="H12" s="22">
        <v>17247000</v>
      </c>
      <c r="I12" s="18">
        <v>17767850</v>
      </c>
      <c r="J12" s="19">
        <v>19354250</v>
      </c>
      <c r="K12" s="19">
        <v>20260950</v>
      </c>
      <c r="L12" s="19">
        <v>18961800</v>
      </c>
      <c r="M12" s="18">
        <v>19464950</v>
      </c>
      <c r="N12" s="18">
        <v>135996050</v>
      </c>
      <c r="O12" s="5">
        <f t="shared" si="0"/>
        <v>353455450</v>
      </c>
      <c r="R12" s="10"/>
    </row>
    <row r="13" spans="2:18" x14ac:dyDescent="0.25">
      <c r="B13" s="3" t="s">
        <v>9</v>
      </c>
      <c r="C13" s="17">
        <v>137542250</v>
      </c>
      <c r="D13" s="17">
        <v>141499000</v>
      </c>
      <c r="E13" s="21">
        <v>144588600</v>
      </c>
      <c r="F13" s="21">
        <v>160280200</v>
      </c>
      <c r="G13" s="22">
        <v>149991100</v>
      </c>
      <c r="H13" s="22">
        <v>145679900</v>
      </c>
      <c r="I13" s="18">
        <v>141106800</v>
      </c>
      <c r="J13" s="19">
        <v>137436100</v>
      </c>
      <c r="K13" s="19">
        <v>141510600</v>
      </c>
      <c r="L13" s="19">
        <v>141091900</v>
      </c>
      <c r="M13" s="18">
        <v>141122800</v>
      </c>
      <c r="N13" s="18">
        <v>19691500</v>
      </c>
      <c r="O13" s="5">
        <f t="shared" si="0"/>
        <v>1601540750</v>
      </c>
    </row>
    <row r="14" spans="2:18" x14ac:dyDescent="0.25">
      <c r="B14" s="3" t="s">
        <v>10</v>
      </c>
      <c r="C14" s="17">
        <v>42183400</v>
      </c>
      <c r="D14" s="17">
        <v>43050500</v>
      </c>
      <c r="E14" s="21">
        <v>42796950</v>
      </c>
      <c r="F14" s="21">
        <v>41023500</v>
      </c>
      <c r="G14" s="22">
        <v>41305100</v>
      </c>
      <c r="H14" s="22">
        <v>42128100</v>
      </c>
      <c r="I14" s="18">
        <v>42903750</v>
      </c>
      <c r="J14" s="19">
        <v>44616950</v>
      </c>
      <c r="K14" s="19">
        <v>48066900</v>
      </c>
      <c r="L14" s="19">
        <v>51981450</v>
      </c>
      <c r="M14" s="18">
        <v>49043800</v>
      </c>
      <c r="N14" s="18">
        <v>61722550</v>
      </c>
      <c r="O14" s="5">
        <f t="shared" si="0"/>
        <v>550822950</v>
      </c>
    </row>
    <row r="15" spans="2:18" x14ac:dyDescent="0.25">
      <c r="B15" s="3" t="s">
        <v>11</v>
      </c>
      <c r="C15" s="17">
        <v>29614150</v>
      </c>
      <c r="D15" s="17">
        <v>28354250</v>
      </c>
      <c r="E15" s="21">
        <v>27490750</v>
      </c>
      <c r="F15" s="21">
        <v>33265950</v>
      </c>
      <c r="G15" s="22">
        <v>28045800</v>
      </c>
      <c r="H15" s="22">
        <v>27886900</v>
      </c>
      <c r="I15" s="18">
        <v>25811700</v>
      </c>
      <c r="J15" s="19">
        <v>29347500</v>
      </c>
      <c r="K15" s="19">
        <v>30436400</v>
      </c>
      <c r="L15" s="19">
        <v>30658950</v>
      </c>
      <c r="M15" s="18">
        <v>29919100</v>
      </c>
      <c r="N15" s="18">
        <v>28676850</v>
      </c>
      <c r="O15" s="5">
        <f t="shared" si="0"/>
        <v>349508300</v>
      </c>
    </row>
    <row r="16" spans="2:18" x14ac:dyDescent="0.25">
      <c r="B16" s="3" t="s">
        <v>12</v>
      </c>
      <c r="C16" s="17">
        <v>55192350</v>
      </c>
      <c r="D16" s="17">
        <v>54514100</v>
      </c>
      <c r="E16" s="21">
        <v>52192650</v>
      </c>
      <c r="F16" s="21">
        <v>64562050</v>
      </c>
      <c r="G16" s="22">
        <v>52278750</v>
      </c>
      <c r="H16" s="22">
        <v>51701950</v>
      </c>
      <c r="I16" s="18">
        <v>56194850</v>
      </c>
      <c r="J16" s="19">
        <v>55044250</v>
      </c>
      <c r="K16" s="19">
        <v>57216950</v>
      </c>
      <c r="L16" s="19">
        <v>55035600</v>
      </c>
      <c r="M16" s="18">
        <v>59253850</v>
      </c>
      <c r="N16" s="18">
        <v>22844100</v>
      </c>
      <c r="O16" s="5">
        <f t="shared" si="0"/>
        <v>636031450</v>
      </c>
    </row>
    <row r="17" spans="2:15" x14ac:dyDescent="0.25">
      <c r="B17" s="3" t="s">
        <v>13</v>
      </c>
      <c r="C17" s="17">
        <v>126836700</v>
      </c>
      <c r="D17" s="17">
        <v>112266950</v>
      </c>
      <c r="E17" s="21">
        <v>111075500</v>
      </c>
      <c r="F17" s="21">
        <v>125479250</v>
      </c>
      <c r="G17" s="22">
        <v>133980950</v>
      </c>
      <c r="H17" s="22">
        <v>110877600</v>
      </c>
      <c r="I17" s="18">
        <v>118993300</v>
      </c>
      <c r="J17" s="19">
        <v>94549950</v>
      </c>
      <c r="K17" s="19">
        <v>126929150</v>
      </c>
      <c r="L17" s="19">
        <v>116498400</v>
      </c>
      <c r="M17" s="18">
        <v>120265600</v>
      </c>
      <c r="N17" s="18">
        <v>142092850</v>
      </c>
      <c r="O17" s="5">
        <f t="shared" si="0"/>
        <v>1439846200</v>
      </c>
    </row>
    <row r="18" spans="2:15" x14ac:dyDescent="0.25">
      <c r="B18" s="3" t="s">
        <v>14</v>
      </c>
      <c r="C18" s="17">
        <v>148543300</v>
      </c>
      <c r="D18" s="17">
        <v>143073900</v>
      </c>
      <c r="E18" s="21">
        <v>137845800</v>
      </c>
      <c r="F18" s="21">
        <v>157316950</v>
      </c>
      <c r="G18" s="22">
        <v>138228300</v>
      </c>
      <c r="H18" s="22">
        <v>146730500</v>
      </c>
      <c r="I18" s="18">
        <v>139339350</v>
      </c>
      <c r="J18" s="19">
        <v>143255250</v>
      </c>
      <c r="K18" s="19">
        <v>149805200</v>
      </c>
      <c r="L18" s="19">
        <v>148178800</v>
      </c>
      <c r="M18" s="18">
        <v>148511550</v>
      </c>
      <c r="N18" s="18">
        <v>116628250</v>
      </c>
      <c r="O18" s="5">
        <f t="shared" si="0"/>
        <v>1717457150</v>
      </c>
    </row>
    <row r="19" spans="2:15" x14ac:dyDescent="0.25">
      <c r="B19" s="4" t="s">
        <v>0</v>
      </c>
      <c r="C19" s="19">
        <f>SUM(C5:C18)</f>
        <v>1329520250</v>
      </c>
      <c r="D19" s="19">
        <f t="shared" ref="D19:N19" si="1">SUM(D5:D18)</f>
        <v>1325789400</v>
      </c>
      <c r="E19" s="23">
        <f t="shared" si="1"/>
        <v>1220587150</v>
      </c>
      <c r="F19" s="23">
        <f t="shared" si="1"/>
        <v>1447577550</v>
      </c>
      <c r="G19" s="23">
        <f t="shared" si="1"/>
        <v>1277051000</v>
      </c>
      <c r="H19" s="23">
        <f t="shared" si="1"/>
        <v>1278164050</v>
      </c>
      <c r="I19" s="19">
        <f t="shared" si="1"/>
        <v>1274520750</v>
      </c>
      <c r="J19" s="19">
        <f t="shared" si="1"/>
        <v>1248726450</v>
      </c>
      <c r="K19" s="19">
        <f t="shared" si="1"/>
        <v>1357338550</v>
      </c>
      <c r="L19" s="19">
        <f t="shared" si="1"/>
        <v>1349392550</v>
      </c>
      <c r="M19" s="19">
        <f t="shared" si="1"/>
        <v>1343548400</v>
      </c>
      <c r="N19" s="19">
        <f t="shared" si="1"/>
        <v>1305350950</v>
      </c>
      <c r="O19" s="6">
        <f t="shared" si="0"/>
        <v>15757567050</v>
      </c>
    </row>
    <row r="20" spans="2:15" x14ac:dyDescent="0.25">
      <c r="B20" s="4" t="s">
        <v>33</v>
      </c>
      <c r="C20" s="24">
        <f>C19+D19+E19</f>
        <v>3875896800</v>
      </c>
      <c r="D20" s="25"/>
      <c r="E20" s="26"/>
      <c r="F20" s="27">
        <f>F19+G19+H19</f>
        <v>4002792600</v>
      </c>
      <c r="G20" s="28"/>
      <c r="H20" s="28"/>
      <c r="I20" s="27">
        <f>I19+J19+K19</f>
        <v>3880585750</v>
      </c>
      <c r="J20" s="28"/>
      <c r="K20" s="28"/>
      <c r="L20" s="27">
        <f>L19+M19+N19</f>
        <v>3998291900</v>
      </c>
      <c r="M20" s="28"/>
      <c r="N20" s="28"/>
      <c r="O20" s="6">
        <f t="shared" si="0"/>
        <v>15757567050</v>
      </c>
    </row>
    <row r="21" spans="2:15" x14ac:dyDescent="0.25">
      <c r="B21" s="12" t="s">
        <v>34</v>
      </c>
      <c r="C21" s="12"/>
      <c r="D21" s="13"/>
      <c r="E21" s="13">
        <v>1133922</v>
      </c>
      <c r="F21" s="13"/>
      <c r="G21" s="13"/>
      <c r="H21" s="13">
        <v>1201385</v>
      </c>
      <c r="I21" s="13"/>
      <c r="J21" s="13"/>
      <c r="K21" s="13">
        <v>1137822</v>
      </c>
      <c r="L21" s="13"/>
      <c r="M21" s="13"/>
      <c r="N21" s="13">
        <v>1171699</v>
      </c>
      <c r="O21" s="13">
        <f>SUM(C21:N21)</f>
        <v>4644828</v>
      </c>
    </row>
    <row r="22" spans="2:15" x14ac:dyDescent="0.25">
      <c r="B22" s="14" t="s">
        <v>35</v>
      </c>
      <c r="C22" s="14"/>
      <c r="D22" s="14"/>
      <c r="E22" s="15">
        <f>C20/E21</f>
        <v>3418.1335224115946</v>
      </c>
      <c r="F22" s="14"/>
      <c r="G22" s="14"/>
      <c r="H22" s="15">
        <f>F20/H21</f>
        <v>3331.8150301526989</v>
      </c>
      <c r="I22" s="14"/>
      <c r="J22" s="14"/>
      <c r="K22" s="15">
        <f>I20/K21</f>
        <v>3410.538511296143</v>
      </c>
      <c r="L22" s="14"/>
      <c r="M22" s="14"/>
      <c r="N22" s="15">
        <f>L20/N21</f>
        <v>3412.3882498832891</v>
      </c>
      <c r="O22" s="15">
        <f>O20/O21</f>
        <v>3392.4974293988926</v>
      </c>
    </row>
    <row r="26" spans="2:15" x14ac:dyDescent="0.25">
      <c r="E26" s="7"/>
      <c r="H26" s="7"/>
      <c r="K26" s="7"/>
      <c r="N26" s="7"/>
      <c r="O26" s="7"/>
    </row>
    <row r="27" spans="2:15" x14ac:dyDescent="0.25">
      <c r="E27" s="7"/>
      <c r="H27" s="7"/>
      <c r="K27" s="7"/>
      <c r="N27" s="7"/>
      <c r="O27" s="7"/>
    </row>
    <row r="28" spans="2:15" x14ac:dyDescent="0.25">
      <c r="E28" s="8"/>
      <c r="H28" s="8"/>
      <c r="K28" s="8"/>
      <c r="N28" s="8"/>
      <c r="O28" s="8"/>
    </row>
    <row r="30" spans="2:15" x14ac:dyDescent="0.25">
      <c r="E30" s="8"/>
      <c r="H30" s="8"/>
    </row>
    <row r="31" spans="2:15" x14ac:dyDescent="0.25">
      <c r="E31" s="7"/>
    </row>
  </sheetData>
  <mergeCells count="9">
    <mergeCell ref="C20:E20"/>
    <mergeCell ref="F20:H20"/>
    <mergeCell ref="I20:K20"/>
    <mergeCell ref="L20:N20"/>
    <mergeCell ref="B3:B4"/>
    <mergeCell ref="C3:E3"/>
    <mergeCell ref="F3:H3"/>
    <mergeCell ref="I3:K3"/>
    <mergeCell ref="L3:N3"/>
  </mergeCells>
  <printOptions horizontalCentered="1"/>
  <pageMargins left="0.11811023622047245" right="0.11811023622047245" top="0.39370078740157483" bottom="0.39370078740157483" header="0.31496062992125984" footer="0.31496062992125984"/>
  <pageSetup paperSize="10000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2026-02-09T05:16:27Z</cp:lastPrinted>
  <dcterms:created xsi:type="dcterms:W3CDTF">2025-01-18T03:25:00Z</dcterms:created>
  <dcterms:modified xsi:type="dcterms:W3CDTF">2026-02-09T05:16:29Z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