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47CBFE54-C315-479D-93A5-4F99D32D8989}" xr6:coauthVersionLast="47" xr6:coauthVersionMax="47" xr10:uidLastSave="{00000000-0000-0000-0000-000000000000}"/>
  <bookViews>
    <workbookView xWindow="-120" yWindow="-120" windowWidth="20730" windowHeight="11040" xr2:uid="{E4B88281-B9D8-4CD9-893A-3C0778589151}"/>
  </bookViews>
  <sheets>
    <sheet name="38" sheetId="1" r:id="rId1"/>
    <sheet name="39" sheetId="2" r:id="rId2"/>
    <sheet name="40" sheetId="3" r:id="rId3"/>
    <sheet name="41" sheetId="4" r:id="rId4"/>
    <sheet name="42" sheetId="5" r:id="rId5"/>
  </sheets>
  <externalReferences>
    <externalReference r:id="rId6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4" i="5" l="1"/>
  <c r="AJ44" i="5" s="1"/>
  <c r="AE44" i="5"/>
  <c r="AC44" i="5"/>
  <c r="Y44" i="5"/>
  <c r="W44" i="5"/>
  <c r="S44" i="5"/>
  <c r="Q44" i="5"/>
  <c r="M44" i="5"/>
  <c r="K44" i="5"/>
  <c r="J44" i="5"/>
  <c r="E44" i="5"/>
  <c r="D44" i="5"/>
  <c r="AJ43" i="5"/>
  <c r="AG43" i="5"/>
  <c r="AF43" i="5"/>
  <c r="AB43" i="5"/>
  <c r="AA43" i="5"/>
  <c r="Z43" i="5"/>
  <c r="X43" i="5"/>
  <c r="U43" i="5"/>
  <c r="T43" i="5"/>
  <c r="P43" i="5"/>
  <c r="O43" i="5"/>
  <c r="N43" i="5"/>
  <c r="L43" i="5"/>
  <c r="I43" i="5"/>
  <c r="AH43" i="5" s="1"/>
  <c r="H43" i="5"/>
  <c r="G43" i="5"/>
  <c r="AD43" i="5" s="1"/>
  <c r="F43" i="5"/>
  <c r="C43" i="5"/>
  <c r="B43" i="5"/>
  <c r="AJ42" i="5"/>
  <c r="AG42" i="5"/>
  <c r="AF42" i="5"/>
  <c r="AA42" i="5"/>
  <c r="Z42" i="5"/>
  <c r="U42" i="5"/>
  <c r="T42" i="5"/>
  <c r="O42" i="5"/>
  <c r="N42" i="5"/>
  <c r="H42" i="5"/>
  <c r="G42" i="5"/>
  <c r="F42" i="5"/>
  <c r="C42" i="5"/>
  <c r="B42" i="5"/>
  <c r="AJ41" i="5"/>
  <c r="AG41" i="5"/>
  <c r="AF41" i="5"/>
  <c r="AA41" i="5"/>
  <c r="U41" i="5"/>
  <c r="T41" i="5"/>
  <c r="R41" i="5"/>
  <c r="O41" i="5"/>
  <c r="H41" i="5"/>
  <c r="Z41" i="5" s="1"/>
  <c r="G41" i="5"/>
  <c r="F41" i="5"/>
  <c r="C41" i="5"/>
  <c r="B41" i="5"/>
  <c r="AJ40" i="5"/>
  <c r="AG40" i="5"/>
  <c r="AA40" i="5"/>
  <c r="Z40" i="5"/>
  <c r="U40" i="5"/>
  <c r="O40" i="5"/>
  <c r="N40" i="5"/>
  <c r="H40" i="5"/>
  <c r="G40" i="5"/>
  <c r="AD40" i="5" s="1"/>
  <c r="F40" i="5"/>
  <c r="C40" i="5"/>
  <c r="B40" i="5"/>
  <c r="AJ39" i="5"/>
  <c r="AG39" i="5"/>
  <c r="AF39" i="5"/>
  <c r="AB39" i="5"/>
  <c r="AA39" i="5"/>
  <c r="Z39" i="5"/>
  <c r="X39" i="5"/>
  <c r="U39" i="5"/>
  <c r="T39" i="5"/>
  <c r="P39" i="5"/>
  <c r="O39" i="5"/>
  <c r="N39" i="5"/>
  <c r="L39" i="5"/>
  <c r="I39" i="5"/>
  <c r="AH39" i="5" s="1"/>
  <c r="H39" i="5"/>
  <c r="G39" i="5"/>
  <c r="AD39" i="5" s="1"/>
  <c r="F39" i="5"/>
  <c r="C39" i="5"/>
  <c r="B39" i="5"/>
  <c r="AJ38" i="5"/>
  <c r="AG38" i="5"/>
  <c r="AF38" i="5"/>
  <c r="AA38" i="5"/>
  <c r="Z38" i="5"/>
  <c r="U38" i="5"/>
  <c r="T38" i="5"/>
  <c r="O38" i="5"/>
  <c r="N38" i="5"/>
  <c r="H38" i="5"/>
  <c r="G38" i="5"/>
  <c r="F38" i="5"/>
  <c r="C38" i="5"/>
  <c r="B38" i="5"/>
  <c r="AJ37" i="5"/>
  <c r="AH37" i="5"/>
  <c r="AG37" i="5"/>
  <c r="AF37" i="5"/>
  <c r="AD37" i="5"/>
  <c r="AA37" i="5"/>
  <c r="Z37" i="5"/>
  <c r="U37" i="5"/>
  <c r="T37" i="5"/>
  <c r="R37" i="5"/>
  <c r="O37" i="5"/>
  <c r="N37" i="5"/>
  <c r="I37" i="5"/>
  <c r="V37" i="5" s="1"/>
  <c r="H37" i="5"/>
  <c r="G37" i="5"/>
  <c r="F37" i="5"/>
  <c r="C37" i="5"/>
  <c r="B37" i="5"/>
  <c r="AJ36" i="5"/>
  <c r="AG36" i="5"/>
  <c r="AA36" i="5"/>
  <c r="Z36" i="5"/>
  <c r="U36" i="5"/>
  <c r="O36" i="5"/>
  <c r="H36" i="5"/>
  <c r="G36" i="5"/>
  <c r="AD36" i="5" s="1"/>
  <c r="F36" i="5"/>
  <c r="C36" i="5"/>
  <c r="B36" i="5"/>
  <c r="AJ35" i="5"/>
  <c r="AG35" i="5"/>
  <c r="AF35" i="5"/>
  <c r="AB35" i="5"/>
  <c r="AA35" i="5"/>
  <c r="Z35" i="5"/>
  <c r="X35" i="5"/>
  <c r="U35" i="5"/>
  <c r="T35" i="5"/>
  <c r="P35" i="5"/>
  <c r="O35" i="5"/>
  <c r="N35" i="5"/>
  <c r="L35" i="5"/>
  <c r="I35" i="5"/>
  <c r="AH35" i="5" s="1"/>
  <c r="H35" i="5"/>
  <c r="G35" i="5"/>
  <c r="AD35" i="5" s="1"/>
  <c r="F35" i="5"/>
  <c r="C35" i="5"/>
  <c r="B35" i="5"/>
  <c r="AJ34" i="5"/>
  <c r="AG34" i="5"/>
  <c r="AF34" i="5"/>
  <c r="AA34" i="5"/>
  <c r="Z34" i="5"/>
  <c r="U34" i="5"/>
  <c r="T34" i="5"/>
  <c r="O34" i="5"/>
  <c r="N34" i="5"/>
  <c r="H34" i="5"/>
  <c r="G34" i="5"/>
  <c r="F34" i="5"/>
  <c r="C34" i="5"/>
  <c r="B34" i="5"/>
  <c r="AJ33" i="5"/>
  <c r="AG33" i="5"/>
  <c r="AF33" i="5"/>
  <c r="AD33" i="5"/>
  <c r="AA33" i="5"/>
  <c r="Z33" i="5"/>
  <c r="U33" i="5"/>
  <c r="T33" i="5"/>
  <c r="O33" i="5"/>
  <c r="N33" i="5"/>
  <c r="H33" i="5"/>
  <c r="G33" i="5"/>
  <c r="R33" i="5" s="1"/>
  <c r="F33" i="5"/>
  <c r="C33" i="5"/>
  <c r="B33" i="5"/>
  <c r="AJ32" i="5"/>
  <c r="AG32" i="5"/>
  <c r="AA32" i="5"/>
  <c r="U32" i="5"/>
  <c r="O32" i="5"/>
  <c r="H32" i="5"/>
  <c r="G32" i="5"/>
  <c r="AD32" i="5" s="1"/>
  <c r="F32" i="5"/>
  <c r="C32" i="5"/>
  <c r="B32" i="5"/>
  <c r="AJ31" i="5"/>
  <c r="AG31" i="5"/>
  <c r="AF31" i="5"/>
  <c r="AB31" i="5"/>
  <c r="AA31" i="5"/>
  <c r="Z31" i="5"/>
  <c r="X31" i="5"/>
  <c r="U31" i="5"/>
  <c r="T31" i="5"/>
  <c r="P31" i="5"/>
  <c r="O31" i="5"/>
  <c r="N31" i="5"/>
  <c r="L31" i="5"/>
  <c r="I31" i="5"/>
  <c r="AH31" i="5" s="1"/>
  <c r="H31" i="5"/>
  <c r="G31" i="5"/>
  <c r="AD31" i="5" s="1"/>
  <c r="F31" i="5"/>
  <c r="C31" i="5"/>
  <c r="B31" i="5"/>
  <c r="AJ30" i="5"/>
  <c r="AG30" i="5"/>
  <c r="AF30" i="5"/>
  <c r="AA30" i="5"/>
  <c r="Z30" i="5"/>
  <c r="U30" i="5"/>
  <c r="T30" i="5"/>
  <c r="O30" i="5"/>
  <c r="N30" i="5"/>
  <c r="H30" i="5"/>
  <c r="G30" i="5"/>
  <c r="F30" i="5"/>
  <c r="C30" i="5"/>
  <c r="B30" i="5"/>
  <c r="AJ29" i="5"/>
  <c r="AG29" i="5"/>
  <c r="AF29" i="5"/>
  <c r="AA29" i="5"/>
  <c r="Z29" i="5"/>
  <c r="U29" i="5"/>
  <c r="T29" i="5"/>
  <c r="R29" i="5"/>
  <c r="O29" i="5"/>
  <c r="N29" i="5"/>
  <c r="H29" i="5"/>
  <c r="G29" i="5"/>
  <c r="F29" i="5"/>
  <c r="C29" i="5"/>
  <c r="B29" i="5"/>
  <c r="AJ28" i="5"/>
  <c r="AG28" i="5"/>
  <c r="AF28" i="5"/>
  <c r="AA28" i="5"/>
  <c r="Z28" i="5"/>
  <c r="U28" i="5"/>
  <c r="O28" i="5"/>
  <c r="N28" i="5"/>
  <c r="H28" i="5"/>
  <c r="T28" i="5" s="1"/>
  <c r="G28" i="5"/>
  <c r="F28" i="5"/>
  <c r="C28" i="5"/>
  <c r="B28" i="5"/>
  <c r="AJ27" i="5"/>
  <c r="AG27" i="5"/>
  <c r="AD27" i="5"/>
  <c r="AA27" i="5"/>
  <c r="Z27" i="5"/>
  <c r="X27" i="5"/>
  <c r="AK27" i="5" s="1"/>
  <c r="U27" i="5"/>
  <c r="R27" i="5"/>
  <c r="O27" i="5"/>
  <c r="N27" i="5"/>
  <c r="L27" i="5"/>
  <c r="I27" i="5"/>
  <c r="H27" i="5"/>
  <c r="AF27" i="5" s="1"/>
  <c r="G27" i="5"/>
  <c r="F27" i="5"/>
  <c r="C27" i="5"/>
  <c r="B27" i="5"/>
  <c r="AJ26" i="5"/>
  <c r="AG26" i="5"/>
  <c r="AF26" i="5"/>
  <c r="AA26" i="5"/>
  <c r="Z26" i="5"/>
  <c r="U26" i="5"/>
  <c r="T26" i="5"/>
  <c r="O26" i="5"/>
  <c r="N26" i="5"/>
  <c r="H26" i="5"/>
  <c r="G26" i="5"/>
  <c r="F26" i="5"/>
  <c r="C26" i="5"/>
  <c r="B26" i="5"/>
  <c r="AJ25" i="5"/>
  <c r="AG25" i="5"/>
  <c r="AF25" i="5"/>
  <c r="AA25" i="5"/>
  <c r="Z25" i="5"/>
  <c r="U25" i="5"/>
  <c r="T25" i="5"/>
  <c r="O25" i="5"/>
  <c r="N25" i="5"/>
  <c r="H25" i="5"/>
  <c r="G25" i="5"/>
  <c r="F25" i="5"/>
  <c r="C25" i="5"/>
  <c r="B25" i="5"/>
  <c r="AJ24" i="5"/>
  <c r="AG24" i="5"/>
  <c r="AF24" i="5"/>
  <c r="AA24" i="5"/>
  <c r="Z24" i="5"/>
  <c r="U24" i="5"/>
  <c r="V24" i="5" s="1"/>
  <c r="T24" i="5"/>
  <c r="O24" i="5"/>
  <c r="I24" i="5"/>
  <c r="AH24" i="5" s="1"/>
  <c r="H24" i="5"/>
  <c r="N24" i="5" s="1"/>
  <c r="G24" i="5"/>
  <c r="F24" i="5"/>
  <c r="C24" i="5"/>
  <c r="B24" i="5"/>
  <c r="AJ23" i="5"/>
  <c r="AH23" i="5"/>
  <c r="AG23" i="5"/>
  <c r="AD23" i="5"/>
  <c r="AB23" i="5"/>
  <c r="AA23" i="5"/>
  <c r="Z23" i="5"/>
  <c r="X23" i="5"/>
  <c r="AK23" i="5" s="1"/>
  <c r="V23" i="5"/>
  <c r="U23" i="5"/>
  <c r="R23" i="5"/>
  <c r="O23" i="5"/>
  <c r="N23" i="5"/>
  <c r="L23" i="5"/>
  <c r="I23" i="5"/>
  <c r="P23" i="5" s="1"/>
  <c r="H23" i="5"/>
  <c r="AF23" i="5" s="1"/>
  <c r="G23" i="5"/>
  <c r="F23" i="5"/>
  <c r="C23" i="5"/>
  <c r="B23" i="5"/>
  <c r="AJ22" i="5"/>
  <c r="AG22" i="5"/>
  <c r="AF22" i="5"/>
  <c r="AA22" i="5"/>
  <c r="Z22" i="5"/>
  <c r="U22" i="5"/>
  <c r="T22" i="5"/>
  <c r="O22" i="5"/>
  <c r="N22" i="5"/>
  <c r="H22" i="5"/>
  <c r="G22" i="5"/>
  <c r="F22" i="5"/>
  <c r="C22" i="5"/>
  <c r="B22" i="5"/>
  <c r="AJ21" i="5"/>
  <c r="AG21" i="5"/>
  <c r="AF21" i="5"/>
  <c r="AD21" i="5"/>
  <c r="AA21" i="5"/>
  <c r="U21" i="5"/>
  <c r="T21" i="5"/>
  <c r="O21" i="5"/>
  <c r="H21" i="5"/>
  <c r="Z21" i="5" s="1"/>
  <c r="G21" i="5"/>
  <c r="F21" i="5"/>
  <c r="C21" i="5"/>
  <c r="B21" i="5"/>
  <c r="AJ20" i="5"/>
  <c r="AG20" i="5"/>
  <c r="AF20" i="5"/>
  <c r="AA20" i="5"/>
  <c r="Z20" i="5"/>
  <c r="U20" i="5"/>
  <c r="V20" i="5" s="1"/>
  <c r="T20" i="5"/>
  <c r="O20" i="5"/>
  <c r="I20" i="5"/>
  <c r="AH20" i="5" s="1"/>
  <c r="H20" i="5"/>
  <c r="N20" i="5" s="1"/>
  <c r="G20" i="5"/>
  <c r="F20" i="5"/>
  <c r="C20" i="5"/>
  <c r="B20" i="5"/>
  <c r="AJ19" i="5"/>
  <c r="AH19" i="5"/>
  <c r="AG19" i="5"/>
  <c r="AD19" i="5"/>
  <c r="AB19" i="5"/>
  <c r="AA19" i="5"/>
  <c r="Z19" i="5"/>
  <c r="X19" i="5"/>
  <c r="V19" i="5"/>
  <c r="U19" i="5"/>
  <c r="R19" i="5"/>
  <c r="O19" i="5"/>
  <c r="N19" i="5"/>
  <c r="L19" i="5"/>
  <c r="I19" i="5"/>
  <c r="P19" i="5" s="1"/>
  <c r="H19" i="5"/>
  <c r="AF19" i="5" s="1"/>
  <c r="G19" i="5"/>
  <c r="F19" i="5"/>
  <c r="C19" i="5"/>
  <c r="B19" i="5"/>
  <c r="AJ18" i="5"/>
  <c r="AG18" i="5"/>
  <c r="AF18" i="5"/>
  <c r="AA18" i="5"/>
  <c r="Z18" i="5"/>
  <c r="U18" i="5"/>
  <c r="T18" i="5"/>
  <c r="O18" i="5"/>
  <c r="N18" i="5"/>
  <c r="H18" i="5"/>
  <c r="G18" i="5"/>
  <c r="F18" i="5"/>
  <c r="C18" i="5"/>
  <c r="B18" i="5"/>
  <c r="AJ17" i="5"/>
  <c r="AG17" i="5"/>
  <c r="AF17" i="5"/>
  <c r="AD17" i="5"/>
  <c r="AA17" i="5"/>
  <c r="U17" i="5"/>
  <c r="T17" i="5"/>
  <c r="O17" i="5"/>
  <c r="H17" i="5"/>
  <c r="Z17" i="5" s="1"/>
  <c r="G17" i="5"/>
  <c r="F17" i="5"/>
  <c r="C17" i="5"/>
  <c r="B17" i="5"/>
  <c r="AJ16" i="5"/>
  <c r="AG16" i="5"/>
  <c r="AF16" i="5"/>
  <c r="AA16" i="5"/>
  <c r="Z16" i="5"/>
  <c r="U16" i="5"/>
  <c r="V16" i="5" s="1"/>
  <c r="T16" i="5"/>
  <c r="O16" i="5"/>
  <c r="I16" i="5"/>
  <c r="AH16" i="5" s="1"/>
  <c r="H16" i="5"/>
  <c r="N16" i="5" s="1"/>
  <c r="G16" i="5"/>
  <c r="F16" i="5"/>
  <c r="C16" i="5"/>
  <c r="B16" i="5"/>
  <c r="AJ15" i="5"/>
  <c r="AH15" i="5"/>
  <c r="AG15" i="5"/>
  <c r="AD15" i="5"/>
  <c r="AB15" i="5"/>
  <c r="AA15" i="5"/>
  <c r="Z15" i="5"/>
  <c r="X15" i="5"/>
  <c r="AK15" i="5" s="1"/>
  <c r="V15" i="5"/>
  <c r="U15" i="5"/>
  <c r="R15" i="5"/>
  <c r="O15" i="5"/>
  <c r="N15" i="5"/>
  <c r="L15" i="5"/>
  <c r="I15" i="5"/>
  <c r="P15" i="5" s="1"/>
  <c r="H15" i="5"/>
  <c r="AF15" i="5" s="1"/>
  <c r="G15" i="5"/>
  <c r="F15" i="5"/>
  <c r="C15" i="5"/>
  <c r="B15" i="5"/>
  <c r="AJ14" i="5"/>
  <c r="AG14" i="5"/>
  <c r="AF14" i="5"/>
  <c r="AA14" i="5"/>
  <c r="Z14" i="5"/>
  <c r="U14" i="5"/>
  <c r="T14" i="5"/>
  <c r="O14" i="5"/>
  <c r="N14" i="5"/>
  <c r="H14" i="5"/>
  <c r="G14" i="5"/>
  <c r="F14" i="5"/>
  <c r="C14" i="5"/>
  <c r="B14" i="5"/>
  <c r="AJ13" i="5"/>
  <c r="AG13" i="5"/>
  <c r="AF13" i="5"/>
  <c r="AD13" i="5"/>
  <c r="AA13" i="5"/>
  <c r="X13" i="5"/>
  <c r="U13" i="5"/>
  <c r="T13" i="5"/>
  <c r="O13" i="5"/>
  <c r="I13" i="5"/>
  <c r="H13" i="5"/>
  <c r="Z13" i="5" s="1"/>
  <c r="G13" i="5"/>
  <c r="R13" i="5" s="1"/>
  <c r="F13" i="5"/>
  <c r="C13" i="5"/>
  <c r="B13" i="5"/>
  <c r="AJ12" i="5"/>
  <c r="AG12" i="5"/>
  <c r="AA12" i="5"/>
  <c r="Z12" i="5"/>
  <c r="U12" i="5"/>
  <c r="T12" i="5"/>
  <c r="O12" i="5"/>
  <c r="N12" i="5"/>
  <c r="H12" i="5"/>
  <c r="AF12" i="5" s="1"/>
  <c r="G12" i="5"/>
  <c r="F12" i="5"/>
  <c r="C12" i="5"/>
  <c r="B12" i="5"/>
  <c r="T5" i="5"/>
  <c r="T4" i="5"/>
  <c r="AK44" i="4"/>
  <c r="AJ44" i="4"/>
  <c r="AH44" i="4"/>
  <c r="AD44" i="4"/>
  <c r="AC44" i="4"/>
  <c r="AB44" i="4"/>
  <c r="X44" i="4"/>
  <c r="Y44" i="4" s="1"/>
  <c r="V44" i="4"/>
  <c r="W44" i="4" s="1"/>
  <c r="R44" i="4"/>
  <c r="S44" i="4" s="1"/>
  <c r="Q44" i="4"/>
  <c r="P44" i="4"/>
  <c r="M44" i="4"/>
  <c r="L44" i="4"/>
  <c r="J44" i="4"/>
  <c r="H44" i="4"/>
  <c r="AE44" i="4" s="1"/>
  <c r="G44" i="4"/>
  <c r="E44" i="4"/>
  <c r="D44" i="4"/>
  <c r="AL43" i="4"/>
  <c r="AK43" i="4"/>
  <c r="AI43" i="4"/>
  <c r="AG43" i="4"/>
  <c r="AF43" i="4"/>
  <c r="AE43" i="4"/>
  <c r="AC43" i="4"/>
  <c r="Z43" i="4"/>
  <c r="AA43" i="4" s="1"/>
  <c r="Y43" i="4"/>
  <c r="W43" i="4"/>
  <c r="T43" i="4"/>
  <c r="U43" i="4" s="1"/>
  <c r="S43" i="4"/>
  <c r="Q43" i="4"/>
  <c r="N43" i="4"/>
  <c r="M43" i="4"/>
  <c r="K43" i="4"/>
  <c r="I43" i="4"/>
  <c r="F43" i="4"/>
  <c r="C43" i="4"/>
  <c r="B43" i="4"/>
  <c r="AL42" i="4"/>
  <c r="AM42" i="4" s="1"/>
  <c r="AK42" i="4"/>
  <c r="AI42" i="4"/>
  <c r="AF42" i="4"/>
  <c r="AG42" i="4" s="1"/>
  <c r="AE42" i="4"/>
  <c r="AC42" i="4"/>
  <c r="Z42" i="4"/>
  <c r="Y42" i="4"/>
  <c r="W42" i="4"/>
  <c r="T42" i="4"/>
  <c r="S42" i="4"/>
  <c r="Q42" i="4"/>
  <c r="N42" i="4"/>
  <c r="M42" i="4"/>
  <c r="K42" i="4"/>
  <c r="I42" i="4"/>
  <c r="F42" i="4"/>
  <c r="U42" i="4" s="1"/>
  <c r="C42" i="4"/>
  <c r="B42" i="4"/>
  <c r="AL41" i="4"/>
  <c r="AM41" i="4" s="1"/>
  <c r="AK41" i="4"/>
  <c r="AI41" i="4"/>
  <c r="AG41" i="4"/>
  <c r="AF41" i="4"/>
  <c r="AE41" i="4"/>
  <c r="AC41" i="4"/>
  <c r="Z41" i="4"/>
  <c r="AA41" i="4" s="1"/>
  <c r="Y41" i="4"/>
  <c r="W41" i="4"/>
  <c r="U41" i="4"/>
  <c r="T41" i="4"/>
  <c r="S41" i="4"/>
  <c r="Q41" i="4"/>
  <c r="N41" i="4"/>
  <c r="O41" i="4" s="1"/>
  <c r="M41" i="4"/>
  <c r="K41" i="4"/>
  <c r="I41" i="4"/>
  <c r="F41" i="4"/>
  <c r="C41" i="4"/>
  <c r="B41" i="4"/>
  <c r="AL40" i="4"/>
  <c r="AM40" i="4" s="1"/>
  <c r="AK40" i="4"/>
  <c r="AI40" i="4"/>
  <c r="AG40" i="4"/>
  <c r="AF40" i="4"/>
  <c r="AE40" i="4"/>
  <c r="AC40" i="4"/>
  <c r="Z40" i="4"/>
  <c r="AA40" i="4" s="1"/>
  <c r="Y40" i="4"/>
  <c r="W40" i="4"/>
  <c r="U40" i="4"/>
  <c r="T40" i="4"/>
  <c r="S40" i="4"/>
  <c r="Q40" i="4"/>
  <c r="N40" i="4"/>
  <c r="O40" i="4" s="1"/>
  <c r="M40" i="4"/>
  <c r="K40" i="4"/>
  <c r="I40" i="4"/>
  <c r="F40" i="4"/>
  <c r="C40" i="4"/>
  <c r="B40" i="4"/>
  <c r="AL39" i="4"/>
  <c r="AM39" i="4" s="1"/>
  <c r="AK39" i="4"/>
  <c r="AI39" i="4"/>
  <c r="AF39" i="4"/>
  <c r="AE39" i="4"/>
  <c r="AC39" i="4"/>
  <c r="Z39" i="4"/>
  <c r="Y39" i="4"/>
  <c r="W39" i="4"/>
  <c r="U39" i="4"/>
  <c r="T39" i="4"/>
  <c r="S39" i="4"/>
  <c r="Q39" i="4"/>
  <c r="N39" i="4"/>
  <c r="O39" i="4" s="1"/>
  <c r="M39" i="4"/>
  <c r="K39" i="4"/>
  <c r="I39" i="4"/>
  <c r="AG39" i="4" s="1"/>
  <c r="F39" i="4"/>
  <c r="C39" i="4"/>
  <c r="B39" i="4"/>
  <c r="AL38" i="4"/>
  <c r="AM38" i="4" s="1"/>
  <c r="AK38" i="4"/>
  <c r="AI38" i="4"/>
  <c r="AF38" i="4"/>
  <c r="AE38" i="4"/>
  <c r="AC38" i="4"/>
  <c r="Z38" i="4"/>
  <c r="Y38" i="4"/>
  <c r="W38" i="4"/>
  <c r="U38" i="4"/>
  <c r="T38" i="4"/>
  <c r="S38" i="4"/>
  <c r="Q38" i="4"/>
  <c r="N38" i="4"/>
  <c r="O38" i="4" s="1"/>
  <c r="M38" i="4"/>
  <c r="K38" i="4"/>
  <c r="I38" i="4"/>
  <c r="AG38" i="4" s="1"/>
  <c r="F38" i="4"/>
  <c r="C38" i="4"/>
  <c r="B38" i="4"/>
  <c r="AL37" i="4"/>
  <c r="AM37" i="4" s="1"/>
  <c r="AK37" i="4"/>
  <c r="AI37" i="4"/>
  <c r="AG37" i="4"/>
  <c r="AF37" i="4"/>
  <c r="AE37" i="4"/>
  <c r="AC37" i="4"/>
  <c r="Z37" i="4"/>
  <c r="AA37" i="4" s="1"/>
  <c r="Y37" i="4"/>
  <c r="W37" i="4"/>
  <c r="U37" i="4"/>
  <c r="T37" i="4"/>
  <c r="S37" i="4"/>
  <c r="Q37" i="4"/>
  <c r="N37" i="4"/>
  <c r="O37" i="4" s="1"/>
  <c r="M37" i="4"/>
  <c r="K37" i="4"/>
  <c r="I37" i="4"/>
  <c r="F37" i="4"/>
  <c r="C37" i="4"/>
  <c r="B37" i="4"/>
  <c r="AL36" i="4"/>
  <c r="AM36" i="4" s="1"/>
  <c r="AK36" i="4"/>
  <c r="AI36" i="4"/>
  <c r="AG36" i="4"/>
  <c r="AF36" i="4"/>
  <c r="AE36" i="4"/>
  <c r="AC36" i="4"/>
  <c r="Z36" i="4"/>
  <c r="AA36" i="4" s="1"/>
  <c r="Y36" i="4"/>
  <c r="W36" i="4"/>
  <c r="U36" i="4"/>
  <c r="T36" i="4"/>
  <c r="S36" i="4"/>
  <c r="Q36" i="4"/>
  <c r="N36" i="4"/>
  <c r="O36" i="4" s="1"/>
  <c r="M36" i="4"/>
  <c r="K36" i="4"/>
  <c r="I36" i="4"/>
  <c r="F36" i="4"/>
  <c r="C36" i="4"/>
  <c r="B36" i="4"/>
  <c r="AL35" i="4"/>
  <c r="AM35" i="4" s="1"/>
  <c r="AK35" i="4"/>
  <c r="AI35" i="4"/>
  <c r="AF35" i="4"/>
  <c r="AE35" i="4"/>
  <c r="AC35" i="4"/>
  <c r="Z35" i="4"/>
  <c r="Y35" i="4"/>
  <c r="W35" i="4"/>
  <c r="U35" i="4"/>
  <c r="T35" i="4"/>
  <c r="S35" i="4"/>
  <c r="Q35" i="4"/>
  <c r="N35" i="4"/>
  <c r="O35" i="4" s="1"/>
  <c r="M35" i="4"/>
  <c r="K35" i="4"/>
  <c r="I35" i="4"/>
  <c r="AG35" i="4" s="1"/>
  <c r="F35" i="4"/>
  <c r="C35" i="4"/>
  <c r="B35" i="4"/>
  <c r="AL34" i="4"/>
  <c r="AM34" i="4" s="1"/>
  <c r="AK34" i="4"/>
  <c r="AI34" i="4"/>
  <c r="AF34" i="4"/>
  <c r="AE34" i="4"/>
  <c r="AC34" i="4"/>
  <c r="Z34" i="4"/>
  <c r="Y34" i="4"/>
  <c r="W34" i="4"/>
  <c r="U34" i="4"/>
  <c r="T34" i="4"/>
  <c r="S34" i="4"/>
  <c r="Q34" i="4"/>
  <c r="N34" i="4"/>
  <c r="O34" i="4" s="1"/>
  <c r="M34" i="4"/>
  <c r="K34" i="4"/>
  <c r="I34" i="4"/>
  <c r="AG34" i="4" s="1"/>
  <c r="F34" i="4"/>
  <c r="C34" i="4"/>
  <c r="B34" i="4"/>
  <c r="AL33" i="4"/>
  <c r="AM33" i="4" s="1"/>
  <c r="AK33" i="4"/>
  <c r="AI33" i="4"/>
  <c r="AG33" i="4"/>
  <c r="AF33" i="4"/>
  <c r="AE33" i="4"/>
  <c r="AC33" i="4"/>
  <c r="Z33" i="4"/>
  <c r="AA33" i="4" s="1"/>
  <c r="Y33" i="4"/>
  <c r="W33" i="4"/>
  <c r="U33" i="4"/>
  <c r="T33" i="4"/>
  <c r="S33" i="4"/>
  <c r="Q33" i="4"/>
  <c r="N33" i="4"/>
  <c r="O33" i="4" s="1"/>
  <c r="M33" i="4"/>
  <c r="K33" i="4"/>
  <c r="I33" i="4"/>
  <c r="F33" i="4"/>
  <c r="C33" i="4"/>
  <c r="B33" i="4"/>
  <c r="AL32" i="4"/>
  <c r="AK32" i="4"/>
  <c r="AI32" i="4"/>
  <c r="AG32" i="4"/>
  <c r="AF32" i="4"/>
  <c r="AE32" i="4"/>
  <c r="AC32" i="4"/>
  <c r="Z32" i="4"/>
  <c r="AA32" i="4" s="1"/>
  <c r="Y32" i="4"/>
  <c r="W32" i="4"/>
  <c r="T32" i="4"/>
  <c r="S32" i="4"/>
  <c r="Q32" i="4"/>
  <c r="N32" i="4"/>
  <c r="O32" i="4" s="1"/>
  <c r="M32" i="4"/>
  <c r="K32" i="4"/>
  <c r="I32" i="4"/>
  <c r="F32" i="4"/>
  <c r="U32" i="4" s="1"/>
  <c r="C32" i="4"/>
  <c r="B32" i="4"/>
  <c r="AL31" i="4"/>
  <c r="AK31" i="4"/>
  <c r="AI31" i="4"/>
  <c r="AF31" i="4"/>
  <c r="AG31" i="4" s="1"/>
  <c r="AE31" i="4"/>
  <c r="AC31" i="4"/>
  <c r="Z31" i="4"/>
  <c r="Y31" i="4"/>
  <c r="W31" i="4"/>
  <c r="T31" i="4"/>
  <c r="S31" i="4"/>
  <c r="Q31" i="4"/>
  <c r="N31" i="4"/>
  <c r="M31" i="4"/>
  <c r="K31" i="4"/>
  <c r="I31" i="4"/>
  <c r="F31" i="4"/>
  <c r="U31" i="4" s="1"/>
  <c r="C31" i="4"/>
  <c r="B31" i="4"/>
  <c r="AL30" i="4"/>
  <c r="AM30" i="4" s="1"/>
  <c r="AK30" i="4"/>
  <c r="AI30" i="4"/>
  <c r="AF30" i="4"/>
  <c r="AG30" i="4" s="1"/>
  <c r="AE30" i="4"/>
  <c r="AC30" i="4"/>
  <c r="Z30" i="4"/>
  <c r="Y30" i="4"/>
  <c r="W30" i="4"/>
  <c r="T30" i="4"/>
  <c r="U30" i="4" s="1"/>
  <c r="S30" i="4"/>
  <c r="Q30" i="4"/>
  <c r="N30" i="4"/>
  <c r="O30" i="4" s="1"/>
  <c r="M30" i="4"/>
  <c r="K30" i="4"/>
  <c r="I30" i="4"/>
  <c r="F30" i="4"/>
  <c r="C30" i="4"/>
  <c r="B30" i="4"/>
  <c r="AL29" i="4"/>
  <c r="AM29" i="4" s="1"/>
  <c r="AK29" i="4"/>
  <c r="AI29" i="4"/>
  <c r="AF29" i="4"/>
  <c r="AG29" i="4" s="1"/>
  <c r="AE29" i="4"/>
  <c r="AC29" i="4"/>
  <c r="Z29" i="4"/>
  <c r="AA29" i="4" s="1"/>
  <c r="Y29" i="4"/>
  <c r="W29" i="4"/>
  <c r="T29" i="4"/>
  <c r="U29" i="4" s="1"/>
  <c r="S29" i="4"/>
  <c r="Q29" i="4"/>
  <c r="N29" i="4"/>
  <c r="O29" i="4" s="1"/>
  <c r="M29" i="4"/>
  <c r="K29" i="4"/>
  <c r="I29" i="4"/>
  <c r="F29" i="4"/>
  <c r="C29" i="4"/>
  <c r="B29" i="4"/>
  <c r="AL28" i="4"/>
  <c r="AK28" i="4"/>
  <c r="AI28" i="4"/>
  <c r="AG28" i="4"/>
  <c r="AF28" i="4"/>
  <c r="AE28" i="4"/>
  <c r="AC28" i="4"/>
  <c r="Z28" i="4"/>
  <c r="AA28" i="4" s="1"/>
  <c r="Y28" i="4"/>
  <c r="W28" i="4"/>
  <c r="T28" i="4"/>
  <c r="U28" i="4" s="1"/>
  <c r="S28" i="4"/>
  <c r="Q28" i="4"/>
  <c r="N28" i="4"/>
  <c r="M28" i="4"/>
  <c r="K28" i="4"/>
  <c r="I28" i="4"/>
  <c r="F28" i="4"/>
  <c r="C28" i="4"/>
  <c r="B28" i="4"/>
  <c r="AL27" i="4"/>
  <c r="AK27" i="4"/>
  <c r="AI27" i="4"/>
  <c r="AF27" i="4"/>
  <c r="AG27" i="4" s="1"/>
  <c r="AE27" i="4"/>
  <c r="AC27" i="4"/>
  <c r="Z27" i="4"/>
  <c r="Y27" i="4"/>
  <c r="W27" i="4"/>
  <c r="T27" i="4"/>
  <c r="S27" i="4"/>
  <c r="Q27" i="4"/>
  <c r="N27" i="4"/>
  <c r="O27" i="4" s="1"/>
  <c r="M27" i="4"/>
  <c r="K27" i="4"/>
  <c r="I27" i="4"/>
  <c r="F27" i="4"/>
  <c r="U27" i="4" s="1"/>
  <c r="C27" i="4"/>
  <c r="B27" i="4"/>
  <c r="AL26" i="4"/>
  <c r="AM26" i="4" s="1"/>
  <c r="AK26" i="4"/>
  <c r="AI26" i="4"/>
  <c r="AF26" i="4"/>
  <c r="AG26" i="4" s="1"/>
  <c r="AE26" i="4"/>
  <c r="AC26" i="4"/>
  <c r="Z26" i="4"/>
  <c r="Y26" i="4"/>
  <c r="W26" i="4"/>
  <c r="T26" i="4"/>
  <c r="U26" i="4" s="1"/>
  <c r="S26" i="4"/>
  <c r="Q26" i="4"/>
  <c r="N26" i="4"/>
  <c r="O26" i="4" s="1"/>
  <c r="M26" i="4"/>
  <c r="K26" i="4"/>
  <c r="I26" i="4"/>
  <c r="F26" i="4"/>
  <c r="C26" i="4"/>
  <c r="B26" i="4"/>
  <c r="AL25" i="4"/>
  <c r="AM25" i="4" s="1"/>
  <c r="AK25" i="4"/>
  <c r="AI25" i="4"/>
  <c r="AF25" i="4"/>
  <c r="AG25" i="4" s="1"/>
  <c r="AE25" i="4"/>
  <c r="AC25" i="4"/>
  <c r="Z25" i="4"/>
  <c r="AA25" i="4" s="1"/>
  <c r="Y25" i="4"/>
  <c r="W25" i="4"/>
  <c r="T25" i="4"/>
  <c r="U25" i="4" s="1"/>
  <c r="S25" i="4"/>
  <c r="Q25" i="4"/>
  <c r="N25" i="4"/>
  <c r="O25" i="4" s="1"/>
  <c r="M25" i="4"/>
  <c r="K25" i="4"/>
  <c r="I25" i="4"/>
  <c r="F25" i="4"/>
  <c r="C25" i="4"/>
  <c r="B25" i="4"/>
  <c r="AL24" i="4"/>
  <c r="AK24" i="4"/>
  <c r="AI24" i="4"/>
  <c r="AG24" i="4"/>
  <c r="AF24" i="4"/>
  <c r="AE24" i="4"/>
  <c r="AC24" i="4"/>
  <c r="Z24" i="4"/>
  <c r="AA24" i="4" s="1"/>
  <c r="Y24" i="4"/>
  <c r="W24" i="4"/>
  <c r="T24" i="4"/>
  <c r="U24" i="4" s="1"/>
  <c r="S24" i="4"/>
  <c r="Q24" i="4"/>
  <c r="N24" i="4"/>
  <c r="O24" i="4" s="1"/>
  <c r="M24" i="4"/>
  <c r="K24" i="4"/>
  <c r="I24" i="4"/>
  <c r="F24" i="4"/>
  <c r="C24" i="4"/>
  <c r="B24" i="4"/>
  <c r="AL23" i="4"/>
  <c r="AK23" i="4"/>
  <c r="AI23" i="4"/>
  <c r="AF23" i="4"/>
  <c r="AG23" i="4" s="1"/>
  <c r="AE23" i="4"/>
  <c r="AC23" i="4"/>
  <c r="Z23" i="4"/>
  <c r="Y23" i="4"/>
  <c r="W23" i="4"/>
  <c r="T23" i="4"/>
  <c r="S23" i="4"/>
  <c r="Q23" i="4"/>
  <c r="N23" i="4"/>
  <c r="O23" i="4" s="1"/>
  <c r="M23" i="4"/>
  <c r="K23" i="4"/>
  <c r="I23" i="4"/>
  <c r="F23" i="4"/>
  <c r="U23" i="4" s="1"/>
  <c r="C23" i="4"/>
  <c r="B23" i="4"/>
  <c r="AL22" i="4"/>
  <c r="AK22" i="4"/>
  <c r="AI22" i="4"/>
  <c r="AF22" i="4"/>
  <c r="AG22" i="4" s="1"/>
  <c r="AE22" i="4"/>
  <c r="AC22" i="4"/>
  <c r="Z22" i="4"/>
  <c r="AA22" i="4" s="1"/>
  <c r="Y22" i="4"/>
  <c r="W22" i="4"/>
  <c r="T22" i="4"/>
  <c r="U22" i="4" s="1"/>
  <c r="S22" i="4"/>
  <c r="Q22" i="4"/>
  <c r="N22" i="4"/>
  <c r="O22" i="4" s="1"/>
  <c r="M22" i="4"/>
  <c r="K22" i="4"/>
  <c r="I22" i="4"/>
  <c r="F22" i="4"/>
  <c r="C22" i="4"/>
  <c r="B22" i="4"/>
  <c r="AL21" i="4"/>
  <c r="AM21" i="4" s="1"/>
  <c r="AK21" i="4"/>
  <c r="AI21" i="4"/>
  <c r="AF21" i="4"/>
  <c r="AG21" i="4" s="1"/>
  <c r="AE21" i="4"/>
  <c r="AC21" i="4"/>
  <c r="Z21" i="4"/>
  <c r="AA21" i="4" s="1"/>
  <c r="Y21" i="4"/>
  <c r="W21" i="4"/>
  <c r="T21" i="4"/>
  <c r="U21" i="4" s="1"/>
  <c r="S21" i="4"/>
  <c r="Q21" i="4"/>
  <c r="N21" i="4"/>
  <c r="O21" i="4" s="1"/>
  <c r="M21" i="4"/>
  <c r="K21" i="4"/>
  <c r="I21" i="4"/>
  <c r="F21" i="4"/>
  <c r="C21" i="4"/>
  <c r="B21" i="4"/>
  <c r="AL20" i="4"/>
  <c r="AM20" i="4" s="1"/>
  <c r="AK20" i="4"/>
  <c r="AI20" i="4"/>
  <c r="AF20" i="4"/>
  <c r="AG20" i="4" s="1"/>
  <c r="AE20" i="4"/>
  <c r="AC20" i="4"/>
  <c r="Z20" i="4"/>
  <c r="AA20" i="4" s="1"/>
  <c r="Y20" i="4"/>
  <c r="W20" i="4"/>
  <c r="T20" i="4"/>
  <c r="U20" i="4" s="1"/>
  <c r="S20" i="4"/>
  <c r="Q20" i="4"/>
  <c r="N20" i="4"/>
  <c r="O20" i="4" s="1"/>
  <c r="M20" i="4"/>
  <c r="K20" i="4"/>
  <c r="I20" i="4"/>
  <c r="F20" i="4"/>
  <c r="C20" i="4"/>
  <c r="B20" i="4"/>
  <c r="AL19" i="4"/>
  <c r="AM19" i="4" s="1"/>
  <c r="AK19" i="4"/>
  <c r="AI19" i="4"/>
  <c r="AF19" i="4"/>
  <c r="AG19" i="4" s="1"/>
  <c r="AE19" i="4"/>
  <c r="AC19" i="4"/>
  <c r="Z19" i="4"/>
  <c r="AA19" i="4" s="1"/>
  <c r="Y19" i="4"/>
  <c r="W19" i="4"/>
  <c r="T19" i="4"/>
  <c r="U19" i="4" s="1"/>
  <c r="S19" i="4"/>
  <c r="Q19" i="4"/>
  <c r="N19" i="4"/>
  <c r="O19" i="4" s="1"/>
  <c r="M19" i="4"/>
  <c r="K19" i="4"/>
  <c r="I19" i="4"/>
  <c r="F19" i="4"/>
  <c r="C19" i="4"/>
  <c r="B19" i="4"/>
  <c r="AL18" i="4"/>
  <c r="AM18" i="4" s="1"/>
  <c r="AK18" i="4"/>
  <c r="AI18" i="4"/>
  <c r="AF18" i="4"/>
  <c r="AG18" i="4" s="1"/>
  <c r="AE18" i="4"/>
  <c r="AC18" i="4"/>
  <c r="Z18" i="4"/>
  <c r="AA18" i="4" s="1"/>
  <c r="Y18" i="4"/>
  <c r="W18" i="4"/>
  <c r="T18" i="4"/>
  <c r="U18" i="4" s="1"/>
  <c r="S18" i="4"/>
  <c r="Q18" i="4"/>
  <c r="N18" i="4"/>
  <c r="O18" i="4" s="1"/>
  <c r="M18" i="4"/>
  <c r="K18" i="4"/>
  <c r="I18" i="4"/>
  <c r="F18" i="4"/>
  <c r="C18" i="4"/>
  <c r="B18" i="4"/>
  <c r="AL17" i="4"/>
  <c r="AM17" i="4" s="1"/>
  <c r="AK17" i="4"/>
  <c r="AI17" i="4"/>
  <c r="AF17" i="4"/>
  <c r="AG17" i="4" s="1"/>
  <c r="AE17" i="4"/>
  <c r="AC17" i="4"/>
  <c r="Z17" i="4"/>
  <c r="AA17" i="4" s="1"/>
  <c r="Y17" i="4"/>
  <c r="W17" i="4"/>
  <c r="T17" i="4"/>
  <c r="U17" i="4" s="1"/>
  <c r="S17" i="4"/>
  <c r="Q17" i="4"/>
  <c r="N17" i="4"/>
  <c r="O17" i="4" s="1"/>
  <c r="M17" i="4"/>
  <c r="K17" i="4"/>
  <c r="I17" i="4"/>
  <c r="F17" i="4"/>
  <c r="C17" i="4"/>
  <c r="B17" i="4"/>
  <c r="AL16" i="4"/>
  <c r="AM16" i="4" s="1"/>
  <c r="AK16" i="4"/>
  <c r="AI16" i="4"/>
  <c r="AF16" i="4"/>
  <c r="AG16" i="4" s="1"/>
  <c r="AE16" i="4"/>
  <c r="AC16" i="4"/>
  <c r="Z16" i="4"/>
  <c r="AA16" i="4" s="1"/>
  <c r="Y16" i="4"/>
  <c r="W16" i="4"/>
  <c r="T16" i="4"/>
  <c r="U16" i="4" s="1"/>
  <c r="S16" i="4"/>
  <c r="Q16" i="4"/>
  <c r="N16" i="4"/>
  <c r="O16" i="4" s="1"/>
  <c r="M16" i="4"/>
  <c r="K16" i="4"/>
  <c r="I16" i="4"/>
  <c r="F16" i="4"/>
  <c r="C16" i="4"/>
  <c r="B16" i="4"/>
  <c r="AL15" i="4"/>
  <c r="AM15" i="4" s="1"/>
  <c r="AK15" i="4"/>
  <c r="AI15" i="4"/>
  <c r="AF15" i="4"/>
  <c r="AG15" i="4" s="1"/>
  <c r="AE15" i="4"/>
  <c r="AC15" i="4"/>
  <c r="Z15" i="4"/>
  <c r="AA15" i="4" s="1"/>
  <c r="Y15" i="4"/>
  <c r="W15" i="4"/>
  <c r="T15" i="4"/>
  <c r="U15" i="4" s="1"/>
  <c r="S15" i="4"/>
  <c r="Q15" i="4"/>
  <c r="N15" i="4"/>
  <c r="O15" i="4" s="1"/>
  <c r="M15" i="4"/>
  <c r="K15" i="4"/>
  <c r="I15" i="4"/>
  <c r="F15" i="4"/>
  <c r="C15" i="4"/>
  <c r="B15" i="4"/>
  <c r="AL14" i="4"/>
  <c r="AM14" i="4" s="1"/>
  <c r="AK14" i="4"/>
  <c r="AI14" i="4"/>
  <c r="AF14" i="4"/>
  <c r="AG14" i="4" s="1"/>
  <c r="AE14" i="4"/>
  <c r="AC14" i="4"/>
  <c r="Z14" i="4"/>
  <c r="AA14" i="4" s="1"/>
  <c r="Y14" i="4"/>
  <c r="W14" i="4"/>
  <c r="T14" i="4"/>
  <c r="U14" i="4" s="1"/>
  <c r="S14" i="4"/>
  <c r="Q14" i="4"/>
  <c r="N14" i="4"/>
  <c r="O14" i="4" s="1"/>
  <c r="M14" i="4"/>
  <c r="K14" i="4"/>
  <c r="I14" i="4"/>
  <c r="F14" i="4"/>
  <c r="C14" i="4"/>
  <c r="B14" i="4"/>
  <c r="AL13" i="4"/>
  <c r="AM13" i="4" s="1"/>
  <c r="AK13" i="4"/>
  <c r="AI13" i="4"/>
  <c r="AF13" i="4"/>
  <c r="AG13" i="4" s="1"/>
  <c r="AE13" i="4"/>
  <c r="AC13" i="4"/>
  <c r="Z13" i="4"/>
  <c r="AA13" i="4" s="1"/>
  <c r="Y13" i="4"/>
  <c r="W13" i="4"/>
  <c r="T13" i="4"/>
  <c r="U13" i="4" s="1"/>
  <c r="S13" i="4"/>
  <c r="Q13" i="4"/>
  <c r="N13" i="4"/>
  <c r="O13" i="4" s="1"/>
  <c r="M13" i="4"/>
  <c r="K13" i="4"/>
  <c r="I13" i="4"/>
  <c r="F13" i="4"/>
  <c r="C13" i="4"/>
  <c r="B13" i="4"/>
  <c r="AL12" i="4"/>
  <c r="AK12" i="4"/>
  <c r="AI12" i="4"/>
  <c r="AF12" i="4"/>
  <c r="AE12" i="4"/>
  <c r="AC12" i="4"/>
  <c r="Z12" i="4"/>
  <c r="Y12" i="4"/>
  <c r="W12" i="4"/>
  <c r="T12" i="4"/>
  <c r="S12" i="4"/>
  <c r="Q12" i="4"/>
  <c r="N12" i="4"/>
  <c r="M12" i="4"/>
  <c r="K12" i="4"/>
  <c r="I12" i="4"/>
  <c r="I44" i="4" s="1"/>
  <c r="F12" i="4"/>
  <c r="F44" i="4" s="1"/>
  <c r="C12" i="4"/>
  <c r="B12" i="4"/>
  <c r="R5" i="4"/>
  <c r="R4" i="4"/>
  <c r="I43" i="3"/>
  <c r="H43" i="3"/>
  <c r="G43" i="3"/>
  <c r="E43" i="3"/>
  <c r="F43" i="3" s="1"/>
  <c r="D43" i="3"/>
  <c r="I42" i="3"/>
  <c r="F42" i="3"/>
  <c r="C42" i="3"/>
  <c r="B42" i="3"/>
  <c r="I41" i="3"/>
  <c r="F41" i="3"/>
  <c r="C41" i="3"/>
  <c r="B41" i="3"/>
  <c r="I40" i="3"/>
  <c r="F40" i="3"/>
  <c r="C40" i="3"/>
  <c r="B40" i="3"/>
  <c r="I39" i="3"/>
  <c r="F39" i="3"/>
  <c r="C39" i="3"/>
  <c r="B39" i="3"/>
  <c r="I38" i="3"/>
  <c r="F38" i="3"/>
  <c r="C38" i="3"/>
  <c r="B38" i="3"/>
  <c r="I37" i="3"/>
  <c r="F37" i="3"/>
  <c r="C37" i="3"/>
  <c r="B37" i="3"/>
  <c r="I36" i="3"/>
  <c r="F36" i="3"/>
  <c r="C36" i="3"/>
  <c r="B36" i="3"/>
  <c r="I35" i="3"/>
  <c r="F35" i="3"/>
  <c r="C35" i="3"/>
  <c r="B35" i="3"/>
  <c r="I34" i="3"/>
  <c r="F34" i="3"/>
  <c r="C34" i="3"/>
  <c r="B34" i="3"/>
  <c r="I33" i="3"/>
  <c r="F33" i="3"/>
  <c r="C33" i="3"/>
  <c r="B33" i="3"/>
  <c r="I32" i="3"/>
  <c r="F32" i="3"/>
  <c r="C32" i="3"/>
  <c r="B32" i="3"/>
  <c r="I31" i="3"/>
  <c r="F31" i="3"/>
  <c r="C31" i="3"/>
  <c r="B31" i="3"/>
  <c r="I30" i="3"/>
  <c r="F30" i="3"/>
  <c r="C30" i="3"/>
  <c r="B30" i="3"/>
  <c r="I29" i="3"/>
  <c r="F29" i="3"/>
  <c r="C29" i="3"/>
  <c r="B29" i="3"/>
  <c r="I28" i="3"/>
  <c r="F28" i="3"/>
  <c r="C28" i="3"/>
  <c r="B28" i="3"/>
  <c r="I27" i="3"/>
  <c r="F27" i="3"/>
  <c r="C27" i="3"/>
  <c r="B27" i="3"/>
  <c r="I26" i="3"/>
  <c r="F26" i="3"/>
  <c r="C26" i="3"/>
  <c r="B26" i="3"/>
  <c r="I25" i="3"/>
  <c r="F25" i="3"/>
  <c r="C25" i="3"/>
  <c r="B25" i="3"/>
  <c r="I24" i="3"/>
  <c r="F24" i="3"/>
  <c r="C24" i="3"/>
  <c r="B24" i="3"/>
  <c r="I23" i="3"/>
  <c r="F23" i="3"/>
  <c r="C23" i="3"/>
  <c r="B23" i="3"/>
  <c r="I22" i="3"/>
  <c r="F22" i="3"/>
  <c r="C22" i="3"/>
  <c r="B22" i="3"/>
  <c r="I21" i="3"/>
  <c r="F21" i="3"/>
  <c r="C21" i="3"/>
  <c r="B21" i="3"/>
  <c r="I20" i="3"/>
  <c r="F20" i="3"/>
  <c r="C20" i="3"/>
  <c r="B20" i="3"/>
  <c r="I19" i="3"/>
  <c r="F19" i="3"/>
  <c r="C19" i="3"/>
  <c r="B19" i="3"/>
  <c r="I18" i="3"/>
  <c r="F18" i="3"/>
  <c r="C18" i="3"/>
  <c r="B18" i="3"/>
  <c r="I17" i="3"/>
  <c r="F17" i="3"/>
  <c r="C17" i="3"/>
  <c r="B17" i="3"/>
  <c r="I16" i="3"/>
  <c r="F16" i="3"/>
  <c r="C16" i="3"/>
  <c r="B16" i="3"/>
  <c r="I15" i="3"/>
  <c r="F15" i="3"/>
  <c r="C15" i="3"/>
  <c r="B15" i="3"/>
  <c r="I14" i="3"/>
  <c r="F14" i="3"/>
  <c r="C14" i="3"/>
  <c r="B14" i="3"/>
  <c r="I13" i="3"/>
  <c r="F13" i="3"/>
  <c r="C13" i="3"/>
  <c r="B13" i="3"/>
  <c r="I12" i="3"/>
  <c r="F12" i="3"/>
  <c r="C12" i="3"/>
  <c r="B12" i="3"/>
  <c r="I11" i="3"/>
  <c r="F11" i="3"/>
  <c r="C11" i="3"/>
  <c r="B11" i="3"/>
  <c r="E5" i="3"/>
  <c r="E4" i="3"/>
  <c r="U43" i="2"/>
  <c r="S43" i="2"/>
  <c r="O43" i="2"/>
  <c r="M43" i="2"/>
  <c r="I43" i="2"/>
  <c r="G43" i="2"/>
  <c r="W42" i="2"/>
  <c r="X42" i="2" s="1"/>
  <c r="V42" i="2"/>
  <c r="T42" i="2"/>
  <c r="Q42" i="2"/>
  <c r="R42" i="2" s="1"/>
  <c r="P42" i="2"/>
  <c r="N42" i="2"/>
  <c r="K42" i="2"/>
  <c r="J42" i="2"/>
  <c r="H42" i="2"/>
  <c r="E42" i="2"/>
  <c r="D42" i="2"/>
  <c r="F42" i="2" s="1"/>
  <c r="C42" i="2"/>
  <c r="B42" i="2"/>
  <c r="W41" i="2"/>
  <c r="V41" i="2"/>
  <c r="Q41" i="2"/>
  <c r="P41" i="2"/>
  <c r="K41" i="2"/>
  <c r="J41" i="2"/>
  <c r="E41" i="2"/>
  <c r="D41" i="2"/>
  <c r="C41" i="2"/>
  <c r="B41" i="2"/>
  <c r="W40" i="2"/>
  <c r="T40" i="2"/>
  <c r="Q40" i="2"/>
  <c r="N40" i="2"/>
  <c r="K40" i="2"/>
  <c r="H40" i="2"/>
  <c r="E40" i="2"/>
  <c r="D40" i="2"/>
  <c r="C40" i="2"/>
  <c r="B40" i="2"/>
  <c r="W39" i="2"/>
  <c r="V39" i="2"/>
  <c r="T39" i="2"/>
  <c r="Q39" i="2"/>
  <c r="P39" i="2"/>
  <c r="N39" i="2"/>
  <c r="K39" i="2"/>
  <c r="J39" i="2"/>
  <c r="H39" i="2"/>
  <c r="F39" i="2"/>
  <c r="R39" i="2" s="1"/>
  <c r="E39" i="2"/>
  <c r="D39" i="2"/>
  <c r="C39" i="2"/>
  <c r="B39" i="2"/>
  <c r="W38" i="2"/>
  <c r="V38" i="2"/>
  <c r="T38" i="2"/>
  <c r="Q38" i="2"/>
  <c r="P38" i="2"/>
  <c r="N38" i="2"/>
  <c r="K38" i="2"/>
  <c r="J38" i="2"/>
  <c r="H38" i="2"/>
  <c r="E38" i="2"/>
  <c r="D38" i="2"/>
  <c r="F38" i="2" s="1"/>
  <c r="C38" i="2"/>
  <c r="B38" i="2"/>
  <c r="W37" i="2"/>
  <c r="V37" i="2"/>
  <c r="Q37" i="2"/>
  <c r="P37" i="2"/>
  <c r="K37" i="2"/>
  <c r="J37" i="2"/>
  <c r="E37" i="2"/>
  <c r="D37" i="2"/>
  <c r="C37" i="2"/>
  <c r="B37" i="2"/>
  <c r="W36" i="2"/>
  <c r="T36" i="2"/>
  <c r="Q36" i="2"/>
  <c r="N36" i="2"/>
  <c r="K36" i="2"/>
  <c r="H36" i="2"/>
  <c r="E36" i="2"/>
  <c r="D36" i="2"/>
  <c r="C36" i="2"/>
  <c r="B36" i="2"/>
  <c r="X35" i="2"/>
  <c r="W35" i="2"/>
  <c r="V35" i="2"/>
  <c r="T35" i="2"/>
  <c r="Q35" i="2"/>
  <c r="P35" i="2"/>
  <c r="N35" i="2"/>
  <c r="L35" i="2"/>
  <c r="K35" i="2"/>
  <c r="J35" i="2"/>
  <c r="H35" i="2"/>
  <c r="F35" i="2"/>
  <c r="R35" i="2" s="1"/>
  <c r="E35" i="2"/>
  <c r="D35" i="2"/>
  <c r="C35" i="2"/>
  <c r="B35" i="2"/>
  <c r="W34" i="2"/>
  <c r="X34" i="2" s="1"/>
  <c r="V34" i="2"/>
  <c r="T34" i="2"/>
  <c r="Q34" i="2"/>
  <c r="R34" i="2" s="1"/>
  <c r="P34" i="2"/>
  <c r="N34" i="2"/>
  <c r="K34" i="2"/>
  <c r="J34" i="2"/>
  <c r="H34" i="2"/>
  <c r="E34" i="2"/>
  <c r="D34" i="2"/>
  <c r="F34" i="2" s="1"/>
  <c r="C34" i="2"/>
  <c r="B34" i="2"/>
  <c r="W33" i="2"/>
  <c r="V33" i="2"/>
  <c r="Q33" i="2"/>
  <c r="P33" i="2"/>
  <c r="K33" i="2"/>
  <c r="J33" i="2"/>
  <c r="E33" i="2"/>
  <c r="D33" i="2"/>
  <c r="C33" i="2"/>
  <c r="B33" i="2"/>
  <c r="W32" i="2"/>
  <c r="T32" i="2"/>
  <c r="Q32" i="2"/>
  <c r="N32" i="2"/>
  <c r="K32" i="2"/>
  <c r="H32" i="2"/>
  <c r="E32" i="2"/>
  <c r="D32" i="2"/>
  <c r="C32" i="2"/>
  <c r="B32" i="2"/>
  <c r="X31" i="2"/>
  <c r="W31" i="2"/>
  <c r="V31" i="2"/>
  <c r="T31" i="2"/>
  <c r="Q31" i="2"/>
  <c r="P31" i="2"/>
  <c r="N31" i="2"/>
  <c r="L31" i="2"/>
  <c r="K31" i="2"/>
  <c r="J31" i="2"/>
  <c r="H31" i="2"/>
  <c r="F31" i="2"/>
  <c r="R31" i="2" s="1"/>
  <c r="E31" i="2"/>
  <c r="D31" i="2"/>
  <c r="C31" i="2"/>
  <c r="B31" i="2"/>
  <c r="W30" i="2"/>
  <c r="V30" i="2"/>
  <c r="T30" i="2"/>
  <c r="Q30" i="2"/>
  <c r="P30" i="2"/>
  <c r="N30" i="2"/>
  <c r="K30" i="2"/>
  <c r="L30" i="2" s="1"/>
  <c r="J30" i="2"/>
  <c r="H30" i="2"/>
  <c r="E30" i="2"/>
  <c r="D30" i="2"/>
  <c r="F30" i="2" s="1"/>
  <c r="C30" i="2"/>
  <c r="B30" i="2"/>
  <c r="W29" i="2"/>
  <c r="V29" i="2"/>
  <c r="Q29" i="2"/>
  <c r="P29" i="2"/>
  <c r="K29" i="2"/>
  <c r="J29" i="2"/>
  <c r="E29" i="2"/>
  <c r="D29" i="2"/>
  <c r="C29" i="2"/>
  <c r="B29" i="2"/>
  <c r="W28" i="2"/>
  <c r="T28" i="2"/>
  <c r="Q28" i="2"/>
  <c r="N28" i="2"/>
  <c r="K28" i="2"/>
  <c r="H28" i="2"/>
  <c r="E28" i="2"/>
  <c r="D28" i="2"/>
  <c r="C28" i="2"/>
  <c r="B28" i="2"/>
  <c r="W27" i="2"/>
  <c r="V27" i="2"/>
  <c r="T27" i="2"/>
  <c r="Q27" i="2"/>
  <c r="P27" i="2"/>
  <c r="N27" i="2"/>
  <c r="K27" i="2"/>
  <c r="J27" i="2"/>
  <c r="H27" i="2"/>
  <c r="F27" i="2"/>
  <c r="R27" i="2" s="1"/>
  <c r="E27" i="2"/>
  <c r="D27" i="2"/>
  <c r="C27" i="2"/>
  <c r="B27" i="2"/>
  <c r="W26" i="2"/>
  <c r="X26" i="2" s="1"/>
  <c r="V26" i="2"/>
  <c r="T26" i="2"/>
  <c r="Q26" i="2"/>
  <c r="R26" i="2" s="1"/>
  <c r="P26" i="2"/>
  <c r="N26" i="2"/>
  <c r="K26" i="2"/>
  <c r="J26" i="2"/>
  <c r="H26" i="2"/>
  <c r="E26" i="2"/>
  <c r="D26" i="2"/>
  <c r="F26" i="2" s="1"/>
  <c r="C26" i="2"/>
  <c r="B26" i="2"/>
  <c r="W25" i="2"/>
  <c r="V25" i="2"/>
  <c r="Q25" i="2"/>
  <c r="P25" i="2"/>
  <c r="K25" i="2"/>
  <c r="J25" i="2"/>
  <c r="E25" i="2"/>
  <c r="D25" i="2"/>
  <c r="C25" i="2"/>
  <c r="B25" i="2"/>
  <c r="W24" i="2"/>
  <c r="T24" i="2"/>
  <c r="Q24" i="2"/>
  <c r="N24" i="2"/>
  <c r="K24" i="2"/>
  <c r="H24" i="2"/>
  <c r="E24" i="2"/>
  <c r="D24" i="2"/>
  <c r="C24" i="2"/>
  <c r="B24" i="2"/>
  <c r="W23" i="2"/>
  <c r="V23" i="2"/>
  <c r="T23" i="2"/>
  <c r="Q23" i="2"/>
  <c r="P23" i="2"/>
  <c r="N23" i="2"/>
  <c r="K23" i="2"/>
  <c r="J23" i="2"/>
  <c r="H23" i="2"/>
  <c r="F23" i="2"/>
  <c r="R23" i="2" s="1"/>
  <c r="E23" i="2"/>
  <c r="D23" i="2"/>
  <c r="C23" i="2"/>
  <c r="B23" i="2"/>
  <c r="W22" i="2"/>
  <c r="V22" i="2"/>
  <c r="T22" i="2"/>
  <c r="Q22" i="2"/>
  <c r="P22" i="2"/>
  <c r="N22" i="2"/>
  <c r="K22" i="2"/>
  <c r="J22" i="2"/>
  <c r="H22" i="2"/>
  <c r="E22" i="2"/>
  <c r="D22" i="2"/>
  <c r="F22" i="2" s="1"/>
  <c r="C22" i="2"/>
  <c r="B22" i="2"/>
  <c r="W21" i="2"/>
  <c r="V21" i="2"/>
  <c r="Q21" i="2"/>
  <c r="P21" i="2"/>
  <c r="K21" i="2"/>
  <c r="J21" i="2"/>
  <c r="E21" i="2"/>
  <c r="D21" i="2"/>
  <c r="C21" i="2"/>
  <c r="B21" i="2"/>
  <c r="W20" i="2"/>
  <c r="T20" i="2"/>
  <c r="Q20" i="2"/>
  <c r="N20" i="2"/>
  <c r="K20" i="2"/>
  <c r="H20" i="2"/>
  <c r="E20" i="2"/>
  <c r="D20" i="2"/>
  <c r="C20" i="2"/>
  <c r="B20" i="2"/>
  <c r="X19" i="2"/>
  <c r="W19" i="2"/>
  <c r="V19" i="2"/>
  <c r="T19" i="2"/>
  <c r="Q19" i="2"/>
  <c r="P19" i="2"/>
  <c r="N19" i="2"/>
  <c r="L19" i="2"/>
  <c r="K19" i="2"/>
  <c r="J19" i="2"/>
  <c r="H19" i="2"/>
  <c r="F19" i="2"/>
  <c r="R19" i="2" s="1"/>
  <c r="E19" i="2"/>
  <c r="D19" i="2"/>
  <c r="C19" i="2"/>
  <c r="B19" i="2"/>
  <c r="W18" i="2"/>
  <c r="X18" i="2" s="1"/>
  <c r="V18" i="2"/>
  <c r="T18" i="2"/>
  <c r="Q18" i="2"/>
  <c r="R18" i="2" s="1"/>
  <c r="P18" i="2"/>
  <c r="N18" i="2"/>
  <c r="K18" i="2"/>
  <c r="J18" i="2"/>
  <c r="H18" i="2"/>
  <c r="E18" i="2"/>
  <c r="D18" i="2"/>
  <c r="F18" i="2" s="1"/>
  <c r="C18" i="2"/>
  <c r="B18" i="2"/>
  <c r="W17" i="2"/>
  <c r="V17" i="2"/>
  <c r="Q17" i="2"/>
  <c r="P17" i="2"/>
  <c r="K17" i="2"/>
  <c r="J17" i="2"/>
  <c r="E17" i="2"/>
  <c r="D17" i="2"/>
  <c r="C17" i="2"/>
  <c r="B17" i="2"/>
  <c r="W16" i="2"/>
  <c r="T16" i="2"/>
  <c r="Q16" i="2"/>
  <c r="N16" i="2"/>
  <c r="K16" i="2"/>
  <c r="H16" i="2"/>
  <c r="E16" i="2"/>
  <c r="D16" i="2"/>
  <c r="C16" i="2"/>
  <c r="B16" i="2"/>
  <c r="X15" i="2"/>
  <c r="W15" i="2"/>
  <c r="V15" i="2"/>
  <c r="T15" i="2"/>
  <c r="Q15" i="2"/>
  <c r="P15" i="2"/>
  <c r="N15" i="2"/>
  <c r="L15" i="2"/>
  <c r="K15" i="2"/>
  <c r="J15" i="2"/>
  <c r="H15" i="2"/>
  <c r="F15" i="2"/>
  <c r="R15" i="2" s="1"/>
  <c r="E15" i="2"/>
  <c r="D15" i="2"/>
  <c r="C15" i="2"/>
  <c r="B15" i="2"/>
  <c r="W14" i="2"/>
  <c r="V14" i="2"/>
  <c r="T14" i="2"/>
  <c r="Q14" i="2"/>
  <c r="P14" i="2"/>
  <c r="N14" i="2"/>
  <c r="K14" i="2"/>
  <c r="L14" i="2" s="1"/>
  <c r="J14" i="2"/>
  <c r="H14" i="2"/>
  <c r="E14" i="2"/>
  <c r="D14" i="2"/>
  <c r="F14" i="2" s="1"/>
  <c r="C14" i="2"/>
  <c r="B14" i="2"/>
  <c r="W13" i="2"/>
  <c r="V13" i="2"/>
  <c r="Q13" i="2"/>
  <c r="P13" i="2"/>
  <c r="K13" i="2"/>
  <c r="J13" i="2"/>
  <c r="E13" i="2"/>
  <c r="D13" i="2"/>
  <c r="D43" i="2" s="1"/>
  <c r="C13" i="2"/>
  <c r="B13" i="2"/>
  <c r="W12" i="2"/>
  <c r="T12" i="2"/>
  <c r="Q12" i="2"/>
  <c r="N12" i="2"/>
  <c r="K12" i="2"/>
  <c r="H12" i="2"/>
  <c r="E12" i="2"/>
  <c r="D12" i="2"/>
  <c r="C12" i="2"/>
  <c r="B12" i="2"/>
  <c r="W11" i="2"/>
  <c r="W43" i="2" s="1"/>
  <c r="V11" i="2"/>
  <c r="T11" i="2"/>
  <c r="Q11" i="2"/>
  <c r="P11" i="2"/>
  <c r="N11" i="2"/>
  <c r="K11" i="2"/>
  <c r="K43" i="2" s="1"/>
  <c r="J11" i="2"/>
  <c r="H11" i="2"/>
  <c r="F11" i="2"/>
  <c r="E11" i="2"/>
  <c r="E43" i="2" s="1"/>
  <c r="P43" i="2" s="1"/>
  <c r="D11" i="2"/>
  <c r="C11" i="2"/>
  <c r="B11" i="2"/>
  <c r="K5" i="2"/>
  <c r="K4" i="2"/>
  <c r="W43" i="1"/>
  <c r="U43" i="1"/>
  <c r="S43" i="1"/>
  <c r="O43" i="1"/>
  <c r="P43" i="1" s="1"/>
  <c r="M43" i="1"/>
  <c r="N43" i="1" s="1"/>
  <c r="I43" i="1"/>
  <c r="G43" i="1"/>
  <c r="X42" i="1"/>
  <c r="W42" i="1"/>
  <c r="V42" i="1"/>
  <c r="T42" i="1"/>
  <c r="R42" i="1"/>
  <c r="Q42" i="1"/>
  <c r="P42" i="1"/>
  <c r="N42" i="1"/>
  <c r="L42" i="1"/>
  <c r="K42" i="1"/>
  <c r="J42" i="1"/>
  <c r="H42" i="1"/>
  <c r="F42" i="1"/>
  <c r="E42" i="1"/>
  <c r="D42" i="1"/>
  <c r="C42" i="1"/>
  <c r="B42" i="1"/>
  <c r="W41" i="1"/>
  <c r="X41" i="1" s="1"/>
  <c r="V41" i="1"/>
  <c r="Q41" i="1"/>
  <c r="R41" i="1" s="1"/>
  <c r="P41" i="1"/>
  <c r="N41" i="1"/>
  <c r="K41" i="1"/>
  <c r="L41" i="1" s="1"/>
  <c r="J41" i="1"/>
  <c r="H41" i="1"/>
  <c r="E41" i="1"/>
  <c r="D41" i="1"/>
  <c r="F41" i="1" s="1"/>
  <c r="C41" i="1"/>
  <c r="B41" i="1"/>
  <c r="W40" i="1"/>
  <c r="Q40" i="1"/>
  <c r="R40" i="1" s="1"/>
  <c r="P40" i="1"/>
  <c r="N40" i="1"/>
  <c r="K40" i="1"/>
  <c r="E40" i="1"/>
  <c r="V40" i="1" s="1"/>
  <c r="D40" i="1"/>
  <c r="C40" i="1"/>
  <c r="B40" i="1"/>
  <c r="W39" i="1"/>
  <c r="T39" i="1"/>
  <c r="Q39" i="1"/>
  <c r="R39" i="1" s="1"/>
  <c r="P39" i="1"/>
  <c r="N39" i="1"/>
  <c r="K39" i="1"/>
  <c r="H39" i="1"/>
  <c r="E39" i="1"/>
  <c r="D39" i="1"/>
  <c r="C39" i="1"/>
  <c r="B39" i="1"/>
  <c r="X38" i="1"/>
  <c r="W38" i="1"/>
  <c r="V38" i="1"/>
  <c r="T38" i="1"/>
  <c r="R38" i="1"/>
  <c r="Q38" i="1"/>
  <c r="P38" i="1"/>
  <c r="N38" i="1"/>
  <c r="L38" i="1"/>
  <c r="K38" i="1"/>
  <c r="J38" i="1"/>
  <c r="H38" i="1"/>
  <c r="F38" i="1"/>
  <c r="E38" i="1"/>
  <c r="D38" i="1"/>
  <c r="C38" i="1"/>
  <c r="B38" i="1"/>
  <c r="W37" i="1"/>
  <c r="X37" i="1" s="1"/>
  <c r="V37" i="1"/>
  <c r="Q37" i="1"/>
  <c r="R37" i="1" s="1"/>
  <c r="P37" i="1"/>
  <c r="N37" i="1"/>
  <c r="K37" i="1"/>
  <c r="L37" i="1" s="1"/>
  <c r="J37" i="1"/>
  <c r="H37" i="1"/>
  <c r="E37" i="1"/>
  <c r="D37" i="1"/>
  <c r="F37" i="1" s="1"/>
  <c r="C37" i="1"/>
  <c r="B37" i="1"/>
  <c r="W36" i="1"/>
  <c r="Q36" i="1"/>
  <c r="R36" i="1" s="1"/>
  <c r="P36" i="1"/>
  <c r="N36" i="1"/>
  <c r="K36" i="1"/>
  <c r="J36" i="1"/>
  <c r="E36" i="1"/>
  <c r="V36" i="1" s="1"/>
  <c r="D36" i="1"/>
  <c r="C36" i="1"/>
  <c r="B36" i="1"/>
  <c r="W35" i="1"/>
  <c r="T35" i="1"/>
  <c r="R35" i="1"/>
  <c r="Q35" i="1"/>
  <c r="P35" i="1"/>
  <c r="N35" i="1"/>
  <c r="K35" i="1"/>
  <c r="H35" i="1"/>
  <c r="E35" i="1"/>
  <c r="D35" i="1"/>
  <c r="C35" i="1"/>
  <c r="B35" i="1"/>
  <c r="X34" i="1"/>
  <c r="W34" i="1"/>
  <c r="V34" i="1"/>
  <c r="T34" i="1"/>
  <c r="R34" i="1"/>
  <c r="Q34" i="1"/>
  <c r="P34" i="1"/>
  <c r="N34" i="1"/>
  <c r="L34" i="1"/>
  <c r="K34" i="1"/>
  <c r="J34" i="1"/>
  <c r="H34" i="1"/>
  <c r="F34" i="1"/>
  <c r="E34" i="1"/>
  <c r="D34" i="1"/>
  <c r="C34" i="1"/>
  <c r="B34" i="1"/>
  <c r="W33" i="1"/>
  <c r="X33" i="1" s="1"/>
  <c r="V33" i="1"/>
  <c r="Q33" i="1"/>
  <c r="R33" i="1" s="1"/>
  <c r="P33" i="1"/>
  <c r="N33" i="1"/>
  <c r="K33" i="1"/>
  <c r="L33" i="1" s="1"/>
  <c r="J33" i="1"/>
  <c r="H33" i="1"/>
  <c r="E33" i="1"/>
  <c r="D33" i="1"/>
  <c r="F33" i="1" s="1"/>
  <c r="C33" i="1"/>
  <c r="B33" i="1"/>
  <c r="W32" i="1"/>
  <c r="Q32" i="1"/>
  <c r="R32" i="1" s="1"/>
  <c r="P32" i="1"/>
  <c r="N32" i="1"/>
  <c r="K32" i="1"/>
  <c r="J32" i="1"/>
  <c r="E32" i="1"/>
  <c r="V32" i="1" s="1"/>
  <c r="D32" i="1"/>
  <c r="C32" i="1"/>
  <c r="B32" i="1"/>
  <c r="W31" i="1"/>
  <c r="T31" i="1"/>
  <c r="R31" i="1"/>
  <c r="Q31" i="1"/>
  <c r="P31" i="1"/>
  <c r="N31" i="1"/>
  <c r="K31" i="1"/>
  <c r="H31" i="1"/>
  <c r="E31" i="1"/>
  <c r="D31" i="1"/>
  <c r="C31" i="1"/>
  <c r="B31" i="1"/>
  <c r="X30" i="1"/>
  <c r="W30" i="1"/>
  <c r="V30" i="1"/>
  <c r="T30" i="1"/>
  <c r="R30" i="1"/>
  <c r="Q30" i="1"/>
  <c r="P30" i="1"/>
  <c r="N30" i="1"/>
  <c r="L30" i="1"/>
  <c r="K30" i="1"/>
  <c r="J30" i="1"/>
  <c r="H30" i="1"/>
  <c r="F30" i="1"/>
  <c r="E30" i="1"/>
  <c r="D30" i="1"/>
  <c r="C30" i="1"/>
  <c r="B30" i="1"/>
  <c r="W29" i="1"/>
  <c r="X29" i="1" s="1"/>
  <c r="Q29" i="1"/>
  <c r="R29" i="1" s="1"/>
  <c r="P29" i="1"/>
  <c r="N29" i="1"/>
  <c r="K29" i="1"/>
  <c r="L29" i="1" s="1"/>
  <c r="J29" i="1"/>
  <c r="H29" i="1"/>
  <c r="E29" i="1"/>
  <c r="V29" i="1" s="1"/>
  <c r="D29" i="1"/>
  <c r="F29" i="1" s="1"/>
  <c r="C29" i="1"/>
  <c r="B29" i="1"/>
  <c r="W28" i="1"/>
  <c r="X28" i="1" s="1"/>
  <c r="V28" i="1"/>
  <c r="R28" i="1"/>
  <c r="Q28" i="1"/>
  <c r="P28" i="1"/>
  <c r="N28" i="1"/>
  <c r="K28" i="1"/>
  <c r="F28" i="1"/>
  <c r="L28" i="1" s="1"/>
  <c r="E28" i="1"/>
  <c r="J28" i="1" s="1"/>
  <c r="D28" i="1"/>
  <c r="C28" i="1"/>
  <c r="B28" i="1"/>
  <c r="W27" i="1"/>
  <c r="T27" i="1"/>
  <c r="Q27" i="1"/>
  <c r="R27" i="1" s="1"/>
  <c r="P27" i="1"/>
  <c r="N27" i="1"/>
  <c r="K27" i="1"/>
  <c r="H27" i="1"/>
  <c r="E27" i="1"/>
  <c r="D27" i="1"/>
  <c r="C27" i="1"/>
  <c r="B27" i="1"/>
  <c r="W26" i="1"/>
  <c r="V26" i="1"/>
  <c r="T26" i="1"/>
  <c r="R26" i="1"/>
  <c r="Q26" i="1"/>
  <c r="P26" i="1"/>
  <c r="N26" i="1"/>
  <c r="K26" i="1"/>
  <c r="J26" i="1"/>
  <c r="H26" i="1"/>
  <c r="F26" i="1"/>
  <c r="X26" i="1" s="1"/>
  <c r="E26" i="1"/>
  <c r="D26" i="1"/>
  <c r="C26" i="1"/>
  <c r="B26" i="1"/>
  <c r="W25" i="1"/>
  <c r="X25" i="1" s="1"/>
  <c r="Q25" i="1"/>
  <c r="R25" i="1" s="1"/>
  <c r="P25" i="1"/>
  <c r="N25" i="1"/>
  <c r="K25" i="1"/>
  <c r="L25" i="1" s="1"/>
  <c r="J25" i="1"/>
  <c r="H25" i="1"/>
  <c r="E25" i="1"/>
  <c r="V25" i="1" s="1"/>
  <c r="D25" i="1"/>
  <c r="F25" i="1" s="1"/>
  <c r="C25" i="1"/>
  <c r="B25" i="1"/>
  <c r="W24" i="1"/>
  <c r="X24" i="1" s="1"/>
  <c r="V24" i="1"/>
  <c r="R24" i="1"/>
  <c r="Q24" i="1"/>
  <c r="P24" i="1"/>
  <c r="N24" i="1"/>
  <c r="K24" i="1"/>
  <c r="F24" i="1"/>
  <c r="L24" i="1" s="1"/>
  <c r="E24" i="1"/>
  <c r="J24" i="1" s="1"/>
  <c r="D24" i="1"/>
  <c r="C24" i="1"/>
  <c r="B24" i="1"/>
  <c r="W23" i="1"/>
  <c r="T23" i="1"/>
  <c r="R23" i="1"/>
  <c r="Q23" i="1"/>
  <c r="P23" i="1"/>
  <c r="N23" i="1"/>
  <c r="K23" i="1"/>
  <c r="H23" i="1"/>
  <c r="E23" i="1"/>
  <c r="D23" i="1"/>
  <c r="C23" i="1"/>
  <c r="B23" i="1"/>
  <c r="X22" i="1"/>
  <c r="W22" i="1"/>
  <c r="V22" i="1"/>
  <c r="T22" i="1"/>
  <c r="R22" i="1"/>
  <c r="Q22" i="1"/>
  <c r="P22" i="1"/>
  <c r="N22" i="1"/>
  <c r="L22" i="1"/>
  <c r="K22" i="1"/>
  <c r="J22" i="1"/>
  <c r="H22" i="1"/>
  <c r="F22" i="1"/>
  <c r="E22" i="1"/>
  <c r="D22" i="1"/>
  <c r="C22" i="1"/>
  <c r="B22" i="1"/>
  <c r="W21" i="1"/>
  <c r="Q21" i="1"/>
  <c r="R21" i="1" s="1"/>
  <c r="P21" i="1"/>
  <c r="N21" i="1"/>
  <c r="K21" i="1"/>
  <c r="J21" i="1"/>
  <c r="E21" i="1"/>
  <c r="V21" i="1" s="1"/>
  <c r="D21" i="1"/>
  <c r="F21" i="1" s="1"/>
  <c r="C21" i="1"/>
  <c r="B21" i="1"/>
  <c r="W20" i="1"/>
  <c r="V20" i="1"/>
  <c r="R20" i="1"/>
  <c r="Q20" i="1"/>
  <c r="P20" i="1"/>
  <c r="N20" i="1"/>
  <c r="K20" i="1"/>
  <c r="J20" i="1"/>
  <c r="H20" i="1"/>
  <c r="E20" i="1"/>
  <c r="D20" i="1"/>
  <c r="T20" i="1" s="1"/>
  <c r="C20" i="1"/>
  <c r="B20" i="1"/>
  <c r="W19" i="1"/>
  <c r="V19" i="1"/>
  <c r="T19" i="1"/>
  <c r="Q19" i="1"/>
  <c r="R19" i="1" s="1"/>
  <c r="P19" i="1"/>
  <c r="N19" i="1"/>
  <c r="K19" i="1"/>
  <c r="L19" i="1" s="1"/>
  <c r="J19" i="1"/>
  <c r="H19" i="1"/>
  <c r="E19" i="1"/>
  <c r="F19" i="1" s="1"/>
  <c r="D19" i="1"/>
  <c r="C19" i="1"/>
  <c r="B19" i="1"/>
  <c r="W18" i="1"/>
  <c r="V18" i="1"/>
  <c r="Q18" i="1"/>
  <c r="P18" i="1"/>
  <c r="N18" i="1"/>
  <c r="K18" i="1"/>
  <c r="J18" i="1"/>
  <c r="E18" i="1"/>
  <c r="D18" i="1"/>
  <c r="T18" i="1" s="1"/>
  <c r="C18" i="1"/>
  <c r="B18" i="1"/>
  <c r="X17" i="1"/>
  <c r="W17" i="1"/>
  <c r="Q17" i="1"/>
  <c r="P17" i="1"/>
  <c r="N17" i="1"/>
  <c r="K17" i="1"/>
  <c r="L17" i="1" s="1"/>
  <c r="E17" i="1"/>
  <c r="J17" i="1" s="1"/>
  <c r="D17" i="1"/>
  <c r="F17" i="1" s="1"/>
  <c r="C17" i="1"/>
  <c r="B17" i="1"/>
  <c r="W16" i="1"/>
  <c r="V16" i="1"/>
  <c r="Q16" i="1"/>
  <c r="R16" i="1" s="1"/>
  <c r="P16" i="1"/>
  <c r="N16" i="1"/>
  <c r="K16" i="1"/>
  <c r="J16" i="1"/>
  <c r="E16" i="1"/>
  <c r="D16" i="1"/>
  <c r="C16" i="1"/>
  <c r="B16" i="1"/>
  <c r="W15" i="1"/>
  <c r="X15" i="1" s="1"/>
  <c r="T15" i="1"/>
  <c r="R15" i="1"/>
  <c r="Q15" i="1"/>
  <c r="P15" i="1"/>
  <c r="N15" i="1"/>
  <c r="K15" i="1"/>
  <c r="H15" i="1"/>
  <c r="F15" i="1"/>
  <c r="L15" i="1" s="1"/>
  <c r="E15" i="1"/>
  <c r="D15" i="1"/>
  <c r="C15" i="1"/>
  <c r="B15" i="1"/>
  <c r="W14" i="1"/>
  <c r="V14" i="1"/>
  <c r="T14" i="1"/>
  <c r="R14" i="1"/>
  <c r="Q14" i="1"/>
  <c r="P14" i="1"/>
  <c r="N14" i="1"/>
  <c r="K14" i="1"/>
  <c r="J14" i="1"/>
  <c r="H14" i="1"/>
  <c r="E14" i="1"/>
  <c r="D14" i="1"/>
  <c r="F14" i="1" s="1"/>
  <c r="C14" i="1"/>
  <c r="B14" i="1"/>
  <c r="W13" i="1"/>
  <c r="V13" i="1"/>
  <c r="T13" i="1"/>
  <c r="Q13" i="1"/>
  <c r="P13" i="1"/>
  <c r="N13" i="1"/>
  <c r="K13" i="1"/>
  <c r="H13" i="1"/>
  <c r="F13" i="1"/>
  <c r="E13" i="1"/>
  <c r="J13" i="1" s="1"/>
  <c r="D13" i="1"/>
  <c r="C13" i="1"/>
  <c r="B13" i="1"/>
  <c r="W12" i="1"/>
  <c r="V12" i="1"/>
  <c r="T12" i="1"/>
  <c r="R12" i="1"/>
  <c r="Q12" i="1"/>
  <c r="P12" i="1"/>
  <c r="N12" i="1"/>
  <c r="K12" i="1"/>
  <c r="J12" i="1"/>
  <c r="H12" i="1"/>
  <c r="E12" i="1"/>
  <c r="D12" i="1"/>
  <c r="F12" i="1" s="1"/>
  <c r="C12" i="1"/>
  <c r="B12" i="1"/>
  <c r="W11" i="1"/>
  <c r="V11" i="1"/>
  <c r="Q11" i="1"/>
  <c r="Q43" i="1" s="1"/>
  <c r="P11" i="1"/>
  <c r="N11" i="1"/>
  <c r="K11" i="1"/>
  <c r="K43" i="1" s="1"/>
  <c r="J11" i="1"/>
  <c r="E11" i="1"/>
  <c r="E43" i="1" s="1"/>
  <c r="D11" i="1"/>
  <c r="D43" i="1" s="1"/>
  <c r="C11" i="1"/>
  <c r="B11" i="1"/>
  <c r="L5" i="1"/>
  <c r="L4" i="1"/>
  <c r="L12" i="2" l="1"/>
  <c r="X14" i="1"/>
  <c r="L14" i="1"/>
  <c r="R12" i="2"/>
  <c r="T43" i="1"/>
  <c r="H43" i="1"/>
  <c r="X11" i="1"/>
  <c r="X20" i="1"/>
  <c r="X12" i="1"/>
  <c r="L12" i="1"/>
  <c r="X19" i="1"/>
  <c r="H43" i="2"/>
  <c r="T43" i="2"/>
  <c r="L11" i="1"/>
  <c r="X13" i="1"/>
  <c r="T24" i="1"/>
  <c r="H24" i="1"/>
  <c r="T32" i="1"/>
  <c r="H32" i="1"/>
  <c r="F32" i="1"/>
  <c r="X32" i="1" s="1"/>
  <c r="F36" i="1"/>
  <c r="X36" i="1" s="1"/>
  <c r="T36" i="1"/>
  <c r="H36" i="1"/>
  <c r="T40" i="1"/>
  <c r="H40" i="1"/>
  <c r="F40" i="1"/>
  <c r="X40" i="1" s="1"/>
  <c r="R14" i="2"/>
  <c r="V16" i="2"/>
  <c r="J16" i="2"/>
  <c r="F16" i="2"/>
  <c r="P16" i="2"/>
  <c r="X17" i="2"/>
  <c r="L23" i="2"/>
  <c r="X23" i="2"/>
  <c r="R30" i="2"/>
  <c r="V32" i="2"/>
  <c r="J32" i="2"/>
  <c r="F32" i="2"/>
  <c r="L32" i="2" s="1"/>
  <c r="P32" i="2"/>
  <c r="R37" i="2"/>
  <c r="L39" i="2"/>
  <c r="X39" i="2"/>
  <c r="L13" i="1"/>
  <c r="T17" i="2"/>
  <c r="H17" i="2"/>
  <c r="F17" i="2"/>
  <c r="L17" i="2" s="1"/>
  <c r="N17" i="2"/>
  <c r="L22" i="2"/>
  <c r="T33" i="2"/>
  <c r="H33" i="2"/>
  <c r="F33" i="2"/>
  <c r="X33" i="2" s="1"/>
  <c r="N33" i="2"/>
  <c r="L38" i="2"/>
  <c r="R17" i="1"/>
  <c r="V23" i="1"/>
  <c r="J23" i="1"/>
  <c r="L26" i="1"/>
  <c r="V31" i="1"/>
  <c r="J31" i="1"/>
  <c r="V35" i="1"/>
  <c r="J35" i="1"/>
  <c r="V39" i="1"/>
  <c r="J39" i="1"/>
  <c r="J40" i="1"/>
  <c r="J43" i="1"/>
  <c r="V43" i="1"/>
  <c r="Q43" i="2"/>
  <c r="L16" i="2"/>
  <c r="F20" i="2"/>
  <c r="X20" i="2" s="1"/>
  <c r="P20" i="2"/>
  <c r="V20" i="2"/>
  <c r="J20" i="2"/>
  <c r="X24" i="2"/>
  <c r="L27" i="2"/>
  <c r="X27" i="2"/>
  <c r="R28" i="2"/>
  <c r="F36" i="2"/>
  <c r="X36" i="2" s="1"/>
  <c r="P36" i="2"/>
  <c r="V36" i="2"/>
  <c r="J36" i="2"/>
  <c r="X37" i="2"/>
  <c r="X40" i="2"/>
  <c r="V43" i="2"/>
  <c r="R43" i="1"/>
  <c r="T16" i="1"/>
  <c r="H16" i="1"/>
  <c r="T17" i="1"/>
  <c r="F18" i="1"/>
  <c r="X18" i="1" s="1"/>
  <c r="R18" i="1"/>
  <c r="T21" i="1"/>
  <c r="F23" i="1"/>
  <c r="T29" i="1"/>
  <c r="F31" i="1"/>
  <c r="L32" i="1"/>
  <c r="T33" i="1"/>
  <c r="F35" i="1"/>
  <c r="L36" i="1"/>
  <c r="T37" i="1"/>
  <c r="F39" i="1"/>
  <c r="L40" i="1"/>
  <c r="T41" i="1"/>
  <c r="R11" i="2"/>
  <c r="P12" i="2"/>
  <c r="V12" i="2"/>
  <c r="J12" i="2"/>
  <c r="X14" i="2"/>
  <c r="F21" i="2"/>
  <c r="R21" i="2" s="1"/>
  <c r="N21" i="2"/>
  <c r="T21" i="2"/>
  <c r="H21" i="2"/>
  <c r="L26" i="2"/>
  <c r="X30" i="2"/>
  <c r="F37" i="2"/>
  <c r="N37" i="2"/>
  <c r="T37" i="2"/>
  <c r="H37" i="2"/>
  <c r="L42" i="2"/>
  <c r="F11" i="1"/>
  <c r="R11" i="1"/>
  <c r="H17" i="1"/>
  <c r="V17" i="1"/>
  <c r="H18" i="1"/>
  <c r="T28" i="1"/>
  <c r="H28" i="1"/>
  <c r="F12" i="2"/>
  <c r="X12" i="2" s="1"/>
  <c r="R16" i="2"/>
  <c r="R22" i="2"/>
  <c r="V24" i="2"/>
  <c r="J24" i="2"/>
  <c r="F24" i="2"/>
  <c r="R24" i="2" s="1"/>
  <c r="P24" i="2"/>
  <c r="R32" i="2"/>
  <c r="L33" i="2"/>
  <c r="R38" i="2"/>
  <c r="V40" i="2"/>
  <c r="J40" i="2"/>
  <c r="F40" i="2"/>
  <c r="R40" i="2" s="1"/>
  <c r="P40" i="2"/>
  <c r="J43" i="2"/>
  <c r="H11" i="1"/>
  <c r="T11" i="1"/>
  <c r="R13" i="1"/>
  <c r="V15" i="1"/>
  <c r="J15" i="1"/>
  <c r="F16" i="1"/>
  <c r="L16" i="1" s="1"/>
  <c r="F20" i="1"/>
  <c r="L20" i="1" s="1"/>
  <c r="H21" i="1"/>
  <c r="X21" i="1"/>
  <c r="T25" i="2"/>
  <c r="H25" i="2"/>
  <c r="F25" i="2"/>
  <c r="L25" i="2" s="1"/>
  <c r="N25" i="2"/>
  <c r="T41" i="2"/>
  <c r="H41" i="2"/>
  <c r="F41" i="2"/>
  <c r="R41" i="2" s="1"/>
  <c r="N41" i="2"/>
  <c r="V27" i="1"/>
  <c r="J27" i="1"/>
  <c r="X16" i="2"/>
  <c r="R17" i="2"/>
  <c r="R20" i="2"/>
  <c r="L24" i="2"/>
  <c r="F28" i="2"/>
  <c r="L28" i="2" s="1"/>
  <c r="P28" i="2"/>
  <c r="V28" i="2"/>
  <c r="J28" i="2"/>
  <c r="X29" i="2"/>
  <c r="X32" i="2"/>
  <c r="L37" i="2"/>
  <c r="L40" i="2"/>
  <c r="N43" i="2"/>
  <c r="L21" i="1"/>
  <c r="T25" i="1"/>
  <c r="F27" i="1"/>
  <c r="X27" i="1" s="1"/>
  <c r="L11" i="2"/>
  <c r="X11" i="2"/>
  <c r="F13" i="2"/>
  <c r="R13" i="2" s="1"/>
  <c r="N13" i="2"/>
  <c r="T13" i="2"/>
  <c r="H13" i="2"/>
  <c r="L18" i="2"/>
  <c r="X22" i="2"/>
  <c r="F29" i="2"/>
  <c r="L29" i="2" s="1"/>
  <c r="N29" i="2"/>
  <c r="T29" i="2"/>
  <c r="H29" i="2"/>
  <c r="L34" i="2"/>
  <c r="X38" i="2"/>
  <c r="AM24" i="4"/>
  <c r="AA27" i="4"/>
  <c r="AM32" i="4"/>
  <c r="AA35" i="4"/>
  <c r="AB14" i="5"/>
  <c r="AM15" i="5"/>
  <c r="AL18" i="5"/>
  <c r="AM24" i="5"/>
  <c r="V36" i="5"/>
  <c r="V13" i="5"/>
  <c r="AH13" i="5"/>
  <c r="AB13" i="5"/>
  <c r="AM19" i="5"/>
  <c r="AL22" i="5"/>
  <c r="X30" i="5"/>
  <c r="L30" i="5"/>
  <c r="I30" i="5"/>
  <c r="AB30" i="5" s="1"/>
  <c r="AD30" i="5"/>
  <c r="AK30" i="5" s="1"/>
  <c r="R30" i="5"/>
  <c r="AL30" i="5"/>
  <c r="AK39" i="5"/>
  <c r="T44" i="4"/>
  <c r="U44" i="4" s="1"/>
  <c r="AF44" i="4"/>
  <c r="AG44" i="4" s="1"/>
  <c r="G44" i="5"/>
  <c r="X44" i="5" s="1"/>
  <c r="AD12" i="5"/>
  <c r="AK12" i="5" s="1"/>
  <c r="R12" i="5"/>
  <c r="X12" i="5"/>
  <c r="L12" i="5"/>
  <c r="I12" i="5"/>
  <c r="AH12" i="5" s="1"/>
  <c r="X17" i="5"/>
  <c r="L17" i="5"/>
  <c r="R17" i="5"/>
  <c r="AK17" i="5" s="1"/>
  <c r="I17" i="5"/>
  <c r="AK19" i="5"/>
  <c r="AB22" i="5"/>
  <c r="AK32" i="5"/>
  <c r="T44" i="5"/>
  <c r="U12" i="4"/>
  <c r="AG12" i="4"/>
  <c r="AM23" i="4"/>
  <c r="AA26" i="4"/>
  <c r="AM31" i="4"/>
  <c r="AA34" i="4"/>
  <c r="AL12" i="5"/>
  <c r="P13" i="5"/>
  <c r="X21" i="5"/>
  <c r="L21" i="5"/>
  <c r="R21" i="5"/>
  <c r="AK21" i="5" s="1"/>
  <c r="I21" i="5"/>
  <c r="AL26" i="5"/>
  <c r="AF32" i="5"/>
  <c r="T32" i="5"/>
  <c r="AL32" i="5" s="1"/>
  <c r="Z32" i="5"/>
  <c r="N32" i="5"/>
  <c r="I32" i="5"/>
  <c r="AH36" i="5"/>
  <c r="AL38" i="5"/>
  <c r="AA23" i="4"/>
  <c r="AM23" i="5" s="1"/>
  <c r="AM28" i="4"/>
  <c r="AA31" i="4"/>
  <c r="AA39" i="4"/>
  <c r="O42" i="4"/>
  <c r="AL16" i="5"/>
  <c r="X25" i="5"/>
  <c r="L25" i="5"/>
  <c r="R25" i="5"/>
  <c r="AD25" i="5"/>
  <c r="I25" i="5"/>
  <c r="P27" i="5"/>
  <c r="AB27" i="5"/>
  <c r="AM27" i="5" s="1"/>
  <c r="V27" i="5"/>
  <c r="AH27" i="5"/>
  <c r="AD28" i="5"/>
  <c r="R28" i="5"/>
  <c r="X28" i="5"/>
  <c r="L28" i="5"/>
  <c r="I28" i="5"/>
  <c r="AB28" i="5" s="1"/>
  <c r="AH28" i="5"/>
  <c r="O31" i="4"/>
  <c r="AL20" i="5"/>
  <c r="AL29" i="5"/>
  <c r="AB42" i="5"/>
  <c r="N44" i="4"/>
  <c r="O44" i="4" s="1"/>
  <c r="Z44" i="4"/>
  <c r="AA44" i="4" s="1"/>
  <c r="AL44" i="4"/>
  <c r="AM44" i="4" s="1"/>
  <c r="AM22" i="4"/>
  <c r="O28" i="4"/>
  <c r="AL24" i="5"/>
  <c r="AL42" i="5"/>
  <c r="O12" i="4"/>
  <c r="AA12" i="4"/>
  <c r="AM12" i="4"/>
  <c r="AM27" i="4"/>
  <c r="AA30" i="4"/>
  <c r="AA38" i="4"/>
  <c r="AL14" i="5"/>
  <c r="AM20" i="5"/>
  <c r="AL34" i="5"/>
  <c r="AA42" i="4"/>
  <c r="AI44" i="4"/>
  <c r="U44" i="5"/>
  <c r="L13" i="5"/>
  <c r="AK13" i="5" s="1"/>
  <c r="AL25" i="5"/>
  <c r="AL31" i="5"/>
  <c r="I33" i="5"/>
  <c r="X37" i="5"/>
  <c r="L37" i="5"/>
  <c r="H44" i="5"/>
  <c r="AF44" i="5" s="1"/>
  <c r="F44" i="5"/>
  <c r="P16" i="5"/>
  <c r="V18" i="5"/>
  <c r="P20" i="5"/>
  <c r="P24" i="5"/>
  <c r="AL28" i="5"/>
  <c r="X29" i="5"/>
  <c r="L29" i="5"/>
  <c r="X34" i="5"/>
  <c r="L34" i="5"/>
  <c r="I34" i="5"/>
  <c r="AB34" i="5" s="1"/>
  <c r="AD34" i="5"/>
  <c r="AK34" i="5" s="1"/>
  <c r="R34" i="5"/>
  <c r="AF36" i="5"/>
  <c r="T36" i="5"/>
  <c r="AH30" i="5"/>
  <c r="AL35" i="5"/>
  <c r="I36" i="5"/>
  <c r="AB37" i="5"/>
  <c r="AM37" i="5" s="1"/>
  <c r="P37" i="5"/>
  <c r="X41" i="5"/>
  <c r="L41" i="5"/>
  <c r="Z44" i="5"/>
  <c r="K44" i="4"/>
  <c r="AA44" i="5"/>
  <c r="X14" i="5"/>
  <c r="L14" i="5"/>
  <c r="I14" i="5"/>
  <c r="P14" i="5" s="1"/>
  <c r="AD14" i="5"/>
  <c r="R14" i="5"/>
  <c r="X18" i="5"/>
  <c r="L18" i="5"/>
  <c r="I18" i="5"/>
  <c r="P18" i="5" s="1"/>
  <c r="AD18" i="5"/>
  <c r="R18" i="5"/>
  <c r="X22" i="5"/>
  <c r="L22" i="5"/>
  <c r="I22" i="5"/>
  <c r="P22" i="5" s="1"/>
  <c r="AD22" i="5"/>
  <c r="AK22" i="5" s="1"/>
  <c r="R22" i="5"/>
  <c r="P28" i="5"/>
  <c r="I29" i="5"/>
  <c r="N36" i="5"/>
  <c r="AL36" i="5"/>
  <c r="AK37" i="5"/>
  <c r="X38" i="5"/>
  <c r="L38" i="5"/>
  <c r="I38" i="5"/>
  <c r="AD38" i="5"/>
  <c r="AK38" i="5" s="1"/>
  <c r="R38" i="5"/>
  <c r="AF40" i="5"/>
  <c r="T40" i="5"/>
  <c r="AD41" i="5"/>
  <c r="AK41" i="5" s="1"/>
  <c r="X42" i="5"/>
  <c r="L42" i="5"/>
  <c r="I42" i="5"/>
  <c r="AD42" i="5"/>
  <c r="AK42" i="5" s="1"/>
  <c r="R42" i="5"/>
  <c r="AD44" i="5"/>
  <c r="AM43" i="4"/>
  <c r="AL37" i="5"/>
  <c r="AL39" i="5"/>
  <c r="I40" i="5"/>
  <c r="I41" i="5"/>
  <c r="AL43" i="5"/>
  <c r="AD16" i="5"/>
  <c r="R16" i="5"/>
  <c r="X16" i="5"/>
  <c r="L16" i="5"/>
  <c r="AD20" i="5"/>
  <c r="R20" i="5"/>
  <c r="X20" i="5"/>
  <c r="L20" i="5"/>
  <c r="AD24" i="5"/>
  <c r="R24" i="5"/>
  <c r="X24" i="5"/>
  <c r="L24" i="5"/>
  <c r="X26" i="5"/>
  <c r="L26" i="5"/>
  <c r="I26" i="5"/>
  <c r="P26" i="5" s="1"/>
  <c r="AD26" i="5"/>
  <c r="R26" i="5"/>
  <c r="V30" i="5"/>
  <c r="AL33" i="5"/>
  <c r="AG44" i="5"/>
  <c r="O43" i="4"/>
  <c r="O44" i="5"/>
  <c r="AH14" i="5"/>
  <c r="AB16" i="5"/>
  <c r="AM16" i="5" s="1"/>
  <c r="AH18" i="5"/>
  <c r="AB20" i="5"/>
  <c r="AL21" i="5"/>
  <c r="AB24" i="5"/>
  <c r="AD29" i="5"/>
  <c r="AK29" i="5" s="1"/>
  <c r="X33" i="5"/>
  <c r="AK33" i="5" s="1"/>
  <c r="L33" i="5"/>
  <c r="R44" i="5"/>
  <c r="L32" i="5"/>
  <c r="X32" i="5"/>
  <c r="L36" i="5"/>
  <c r="AK36" i="5" s="1"/>
  <c r="X36" i="5"/>
  <c r="L40" i="5"/>
  <c r="X40" i="5"/>
  <c r="R31" i="5"/>
  <c r="AK31" i="5" s="1"/>
  <c r="R35" i="5"/>
  <c r="AK35" i="5" s="1"/>
  <c r="R39" i="5"/>
  <c r="AL40" i="5"/>
  <c r="R43" i="5"/>
  <c r="AK43" i="5" s="1"/>
  <c r="N13" i="5"/>
  <c r="AL13" i="5" s="1"/>
  <c r="T15" i="5"/>
  <c r="AL15" i="5" s="1"/>
  <c r="N17" i="5"/>
  <c r="AL17" i="5" s="1"/>
  <c r="T19" i="5"/>
  <c r="AL19" i="5" s="1"/>
  <c r="N21" i="5"/>
  <c r="T23" i="5"/>
  <c r="AL23" i="5" s="1"/>
  <c r="T27" i="5"/>
  <c r="AL27" i="5" s="1"/>
  <c r="N41" i="5"/>
  <c r="AL41" i="5" s="1"/>
  <c r="R32" i="5"/>
  <c r="R36" i="5"/>
  <c r="R40" i="5"/>
  <c r="V31" i="5"/>
  <c r="AM31" i="5" s="1"/>
  <c r="V35" i="5"/>
  <c r="AM35" i="5" s="1"/>
  <c r="V39" i="5"/>
  <c r="AM39" i="5" s="1"/>
  <c r="V43" i="5"/>
  <c r="AM43" i="5" s="1"/>
  <c r="AB41" i="5" l="1"/>
  <c r="P41" i="5"/>
  <c r="AH41" i="5"/>
  <c r="V41" i="5"/>
  <c r="P29" i="5"/>
  <c r="AB29" i="5"/>
  <c r="AH29" i="5"/>
  <c r="V29" i="5"/>
  <c r="V14" i="5"/>
  <c r="AM14" i="5" s="1"/>
  <c r="AH26" i="5"/>
  <c r="P30" i="5"/>
  <c r="AH21" i="5"/>
  <c r="P21" i="5"/>
  <c r="AB21" i="5"/>
  <c r="V21" i="5"/>
  <c r="AH17" i="5"/>
  <c r="P17" i="5"/>
  <c r="AB17" i="5"/>
  <c r="V17" i="5"/>
  <c r="AB18" i="5"/>
  <c r="V28" i="5"/>
  <c r="AM28" i="5" s="1"/>
  <c r="R33" i="2"/>
  <c r="L21" i="2"/>
  <c r="L36" i="2"/>
  <c r="F43" i="2"/>
  <c r="R43" i="2" s="1"/>
  <c r="R25" i="2"/>
  <c r="L13" i="2"/>
  <c r="AB40" i="5"/>
  <c r="P40" i="5"/>
  <c r="L31" i="1"/>
  <c r="X31" i="1"/>
  <c r="AH42" i="5"/>
  <c r="AM42" i="5" s="1"/>
  <c r="V42" i="5"/>
  <c r="P42" i="5"/>
  <c r="AH38" i="5"/>
  <c r="V38" i="5"/>
  <c r="P38" i="5"/>
  <c r="AK18" i="5"/>
  <c r="AH34" i="5"/>
  <c r="V34" i="5"/>
  <c r="P34" i="5"/>
  <c r="AB32" i="5"/>
  <c r="P32" i="5"/>
  <c r="AB26" i="5"/>
  <c r="X41" i="2"/>
  <c r="X21" i="2"/>
  <c r="L41" i="2"/>
  <c r="L18" i="1"/>
  <c r="AK24" i="5"/>
  <c r="AK16" i="5"/>
  <c r="V26" i="5"/>
  <c r="AB36" i="5"/>
  <c r="AM36" i="5" s="1"/>
  <c r="P36" i="5"/>
  <c r="V32" i="5"/>
  <c r="P25" i="5"/>
  <c r="AB25" i="5"/>
  <c r="V25" i="5"/>
  <c r="AH25" i="5"/>
  <c r="AM13" i="5"/>
  <c r="R29" i="2"/>
  <c r="L20" i="2"/>
  <c r="L39" i="1"/>
  <c r="X39" i="1"/>
  <c r="L23" i="1"/>
  <c r="X23" i="1"/>
  <c r="X16" i="1"/>
  <c r="AH22" i="5"/>
  <c r="AM22" i="5" s="1"/>
  <c r="P12" i="5"/>
  <c r="AK26" i="5"/>
  <c r="N44" i="5"/>
  <c r="AL44" i="5" s="1"/>
  <c r="AB12" i="5"/>
  <c r="AM12" i="5" s="1"/>
  <c r="V22" i="5"/>
  <c r="AK25" i="5"/>
  <c r="X13" i="2"/>
  <c r="X28" i="2"/>
  <c r="AM30" i="5"/>
  <c r="AB33" i="5"/>
  <c r="P33" i="5"/>
  <c r="V33" i="5"/>
  <c r="AH33" i="5"/>
  <c r="I44" i="5"/>
  <c r="AB44" i="5" s="1"/>
  <c r="V12" i="5"/>
  <c r="V40" i="5"/>
  <c r="X25" i="2"/>
  <c r="L27" i="1"/>
  <c r="AK40" i="5"/>
  <c r="AK28" i="5"/>
  <c r="AH40" i="5"/>
  <c r="AM40" i="5" s="1"/>
  <c r="AB38" i="5"/>
  <c r="L35" i="1"/>
  <c r="X35" i="1"/>
  <c r="AM18" i="5"/>
  <c r="AH44" i="5"/>
  <c r="AK20" i="5"/>
  <c r="L44" i="5"/>
  <c r="AK44" i="5" s="1"/>
  <c r="AK14" i="5"/>
  <c r="AH32" i="5"/>
  <c r="AM32" i="5" s="1"/>
  <c r="R36" i="2"/>
  <c r="F43" i="1"/>
  <c r="AM21" i="5" l="1"/>
  <c r="X43" i="1"/>
  <c r="L43" i="1"/>
  <c r="V44" i="5"/>
  <c r="AM44" i="5" s="1"/>
  <c r="AM34" i="5"/>
  <c r="AM41" i="5"/>
  <c r="P44" i="5"/>
  <c r="AM26" i="5"/>
  <c r="X43" i="2"/>
  <c r="L43" i="2"/>
  <c r="AM25" i="5"/>
  <c r="AM17" i="5"/>
  <c r="AM33" i="5"/>
  <c r="AM38" i="5"/>
  <c r="AM29" i="5"/>
</calcChain>
</file>

<file path=xl/sharedStrings.xml><?xml version="1.0" encoding="utf-8"?>
<sst xmlns="http://schemas.openxmlformats.org/spreadsheetml/2006/main" count="252" uniqueCount="56">
  <si>
    <t>TABEL 38</t>
  </si>
  <si>
    <t xml:space="preserve"> </t>
  </si>
  <si>
    <t>BAYI BERAT BADAN LAHIR RENDAH (BBLR) DAN PREMATUR MENURUT JENIS KELAMIN, KECAMATAN, DAN PUSKESMAS</t>
  </si>
  <si>
    <t>KABUPATEN/KOTA</t>
  </si>
  <si>
    <t>TAHUN</t>
  </si>
  <si>
    <t>NO</t>
  </si>
  <si>
    <t>KECAMATAN</t>
  </si>
  <si>
    <t>PUSKESMAS</t>
  </si>
  <si>
    <t>JUMLAH LAHIR HIDUP</t>
  </si>
  <si>
    <t xml:space="preserve">BAYI BARU LAHIR DITIMBANG </t>
  </si>
  <si>
    <t xml:space="preserve"> BAYI BBLR</t>
  </si>
  <si>
    <t>PREMATUR</t>
  </si>
  <si>
    <t>L</t>
  </si>
  <si>
    <t>P</t>
  </si>
  <si>
    <t>L + P</t>
  </si>
  <si>
    <t>JUMLAH</t>
  </si>
  <si>
    <t>%</t>
  </si>
  <si>
    <t>TOTAL</t>
  </si>
  <si>
    <t>Sumber: Bidang Kesehatan Masyarakat</t>
  </si>
  <si>
    <t>TABEL 39</t>
  </si>
  <si>
    <t>CAKUPAN KUNJUNGAN NEONATAL MENURUT JENIS KELAMIN, KECAMATAN, DAN PUSKESMAS</t>
  </si>
  <si>
    <t>KUNJUNGAN NEONATAL 1 KALI (KN1)</t>
  </si>
  <si>
    <t>KUNJUNGAN NEONATAL 3 KALI (KN LENGKAP)</t>
  </si>
  <si>
    <t>BAYI BARU LAHIR YANG DILAKUKAN SCREENING HIPOTIROID KONGENITAL</t>
  </si>
  <si>
    <t>L  + P</t>
  </si>
  <si>
    <t>TABEL 40</t>
  </si>
  <si>
    <t>BAYI BARU LAHIR MENDAPAT IMD* DAN PEMBERIAN ASI EKSKLUSIF PADA BAYI &lt; 6 BULAN MENURUT KECAMATAN DAN PUSKESMAS</t>
  </si>
  <si>
    <t>BAYI BARU LAHIR</t>
  </si>
  <si>
    <r>
      <rPr>
        <b/>
        <sz val="12"/>
        <color rgb="FF000000"/>
        <rFont val="Arial"/>
      </rPr>
      <t xml:space="preserve">BAYI USIA &lt; 6 BULAN YANG DILAKUKAN </t>
    </r>
    <r>
      <rPr>
        <b/>
        <i/>
        <sz val="12"/>
        <color rgb="FF000000"/>
        <rFont val="Arial"/>
      </rPr>
      <t>RECALL</t>
    </r>
  </si>
  <si>
    <t>MENDAPAT IMD</t>
  </si>
  <si>
    <t>DIBERI ASI EKSKLUSIF</t>
  </si>
  <si>
    <t>Keterangan: IMD = Inisiasi Menyusui Dini</t>
  </si>
  <si>
    <t>TABEL 41</t>
  </si>
  <si>
    <t>CAKUPAN IMUNISASI LENGKAP 14 ANTIGEN MENURUT JENIS KELAMIN, KECAMATAN, DAN PUSKESMAS (1)</t>
  </si>
  <si>
    <t>JUMLAH BAYI BARU LAHIR</t>
  </si>
  <si>
    <r>
      <rPr>
        <b/>
        <sz val="12"/>
        <color rgb="FF000000"/>
        <rFont val="Arial"/>
      </rPr>
      <t xml:space="preserve">JUMLAH BAYI
</t>
    </r>
    <r>
      <rPr>
        <b/>
        <i/>
        <sz val="12"/>
        <color rgb="FF000000"/>
        <rFont val="Arial"/>
      </rPr>
      <t>(SURVIVING INFANT)</t>
    </r>
  </si>
  <si>
    <t>BAYI DIIMUNISASI</t>
  </si>
  <si>
    <t>HB0</t>
  </si>
  <si>
    <t>BCG</t>
  </si>
  <si>
    <t>DPT-HB-Hib 1</t>
  </si>
  <si>
    <t>PCV 1</t>
  </si>
  <si>
    <t>bOPV 1*</t>
  </si>
  <si>
    <t>L+P</t>
  </si>
  <si>
    <t>Sumber: Bidang P2P</t>
  </si>
  <si>
    <t>Keterangan:</t>
  </si>
  <si>
    <t>*khusus untuk provinsi DIY tdk diberikan bOPV</t>
  </si>
  <si>
    <t>MR = measles rubella</t>
  </si>
  <si>
    <t>TABEL 42</t>
  </si>
  <si>
    <t>CAKUPAN IMUNISASI LENGKAP 14 ANTIGEN MENURUT JENIS KELAMIN, KECAMATAN, DAN PUSKESMAS (2)</t>
  </si>
  <si>
    <t>JUMLAH MURID PEREMPUAN KELAS 5</t>
  </si>
  <si>
    <t>Rotavirus 1</t>
  </si>
  <si>
    <t>IPV 1</t>
  </si>
  <si>
    <t>MR1</t>
  </si>
  <si>
    <t>JE</t>
  </si>
  <si>
    <t>HPV</t>
  </si>
  <si>
    <t>IMUNISASI 14 ANTIGEN MENCAPAI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</si>
</sst>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!\(#,##0\!\)"/>
    <numFmt numFmtId="165" formatCode="_(* #,##0_);_(* \(#,##0\);_(* &quot;-&quot;??_);_(@_)"/>
    <numFmt numFmtId="166" formatCode="0.0"/>
    <numFmt numFmtId="167" formatCode="#,##0.0_);\(#,##0.0\)"/>
  </numFmts>
  <fonts count="6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horizontal="right"/>
    </xf>
    <xf numFmtId="166" fontId="2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/>
    </xf>
    <xf numFmtId="167" fontId="2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1" fillId="0" borderId="15" xfId="0" applyNumberFormat="1" applyFont="1" applyBorder="1" applyAlignment="1">
      <alignment vertical="center"/>
    </xf>
    <xf numFmtId="166" fontId="1" fillId="0" borderId="14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/>
    </xf>
    <xf numFmtId="167" fontId="1" fillId="0" borderId="14" xfId="0" applyNumberFormat="1" applyFont="1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 vertical="center" wrapText="1"/>
    </xf>
    <xf numFmtId="0" fontId="2" fillId="0" borderId="24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 wrapText="1"/>
    </xf>
    <xf numFmtId="2" fontId="2" fillId="0" borderId="11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1" fillId="0" borderId="11" xfId="0" applyFont="1" applyBorder="1" applyAlignment="1">
      <alignment horizontal="right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2" fillId="0" borderId="35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/>
    </xf>
    <xf numFmtId="1" fontId="2" fillId="0" borderId="11" xfId="0" applyNumberFormat="1" applyFont="1" applyBorder="1" applyAlignment="1">
      <alignment horizontal="right"/>
    </xf>
    <xf numFmtId="1" fontId="2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horizontal="right"/>
    </xf>
    <xf numFmtId="0" fontId="1" fillId="0" borderId="15" xfId="0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166" fontId="2" fillId="0" borderId="14" xfId="0" applyNumberFormat="1" applyFont="1" applyBorder="1" applyAlignment="1">
      <alignment vertical="center"/>
    </xf>
    <xf numFmtId="0" fontId="1" fillId="0" borderId="36" xfId="0" applyFont="1" applyBorder="1" applyAlignment="1">
      <alignment horizontal="center" vertical="center" wrapText="1"/>
    </xf>
    <xf numFmtId="0" fontId="2" fillId="0" borderId="18" xfId="0" applyFont="1" applyBorder="1"/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2" fillId="0" borderId="34" xfId="0" applyFont="1" applyBorder="1"/>
    <xf numFmtId="0" fontId="2" fillId="0" borderId="9" xfId="0" applyFont="1" applyBorder="1"/>
    <xf numFmtId="0" fontId="1" fillId="0" borderId="11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" fontId="1" fillId="0" borderId="11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D12">
            <v>226</v>
          </cell>
          <cell r="G12">
            <v>221</v>
          </cell>
        </row>
        <row r="13">
          <cell r="D13">
            <v>152</v>
          </cell>
          <cell r="G13">
            <v>149</v>
          </cell>
        </row>
        <row r="14">
          <cell r="D14">
            <v>181</v>
          </cell>
          <cell r="G14">
            <v>181</v>
          </cell>
        </row>
        <row r="15">
          <cell r="D15">
            <v>146</v>
          </cell>
          <cell r="G15">
            <v>149</v>
          </cell>
        </row>
        <row r="16">
          <cell r="D16">
            <v>233</v>
          </cell>
          <cell r="G16">
            <v>241</v>
          </cell>
        </row>
        <row r="17">
          <cell r="D17">
            <v>108</v>
          </cell>
          <cell r="G17">
            <v>112</v>
          </cell>
        </row>
        <row r="18">
          <cell r="D18">
            <v>137</v>
          </cell>
          <cell r="G18">
            <v>136</v>
          </cell>
        </row>
        <row r="19">
          <cell r="D19">
            <v>326</v>
          </cell>
          <cell r="G19">
            <v>326</v>
          </cell>
        </row>
        <row r="20">
          <cell r="D20">
            <v>52</v>
          </cell>
          <cell r="G20">
            <v>53</v>
          </cell>
        </row>
        <row r="21">
          <cell r="D21">
            <v>146</v>
          </cell>
          <cell r="G21">
            <v>150</v>
          </cell>
        </row>
        <row r="22">
          <cell r="D22">
            <v>57</v>
          </cell>
          <cell r="G22">
            <v>57</v>
          </cell>
        </row>
        <row r="23">
          <cell r="D23">
            <v>191</v>
          </cell>
          <cell r="G23">
            <v>195</v>
          </cell>
        </row>
        <row r="24">
          <cell r="D24">
            <v>126</v>
          </cell>
          <cell r="G24">
            <v>128</v>
          </cell>
        </row>
        <row r="25">
          <cell r="D25">
            <v>215</v>
          </cell>
          <cell r="G25">
            <v>218</v>
          </cell>
        </row>
        <row r="26">
          <cell r="D26">
            <v>146</v>
          </cell>
          <cell r="G26">
            <v>145</v>
          </cell>
        </row>
        <row r="27">
          <cell r="D27">
            <v>144</v>
          </cell>
          <cell r="G27">
            <v>146</v>
          </cell>
        </row>
        <row r="28">
          <cell r="D28">
            <v>192</v>
          </cell>
          <cell r="G28">
            <v>194</v>
          </cell>
        </row>
        <row r="29">
          <cell r="D29">
            <v>287</v>
          </cell>
          <cell r="G29">
            <v>296</v>
          </cell>
        </row>
        <row r="30">
          <cell r="D30">
            <v>131</v>
          </cell>
          <cell r="G30">
            <v>121</v>
          </cell>
        </row>
        <row r="31">
          <cell r="D31">
            <v>71</v>
          </cell>
          <cell r="G31">
            <v>72</v>
          </cell>
        </row>
        <row r="32">
          <cell r="D32">
            <v>289</v>
          </cell>
          <cell r="G32">
            <v>289</v>
          </cell>
        </row>
        <row r="33">
          <cell r="D33">
            <v>207</v>
          </cell>
          <cell r="G33">
            <v>206</v>
          </cell>
        </row>
        <row r="34">
          <cell r="D34">
            <v>156</v>
          </cell>
          <cell r="G34">
            <v>161</v>
          </cell>
        </row>
        <row r="35">
          <cell r="D35">
            <v>86</v>
          </cell>
          <cell r="G35">
            <v>86</v>
          </cell>
        </row>
        <row r="36">
          <cell r="D36">
            <v>354</v>
          </cell>
          <cell r="G36">
            <v>360</v>
          </cell>
        </row>
        <row r="37">
          <cell r="D37">
            <v>241</v>
          </cell>
          <cell r="G37">
            <v>245</v>
          </cell>
        </row>
        <row r="38">
          <cell r="D38">
            <v>219</v>
          </cell>
          <cell r="G38">
            <v>220</v>
          </cell>
        </row>
        <row r="39">
          <cell r="D39">
            <v>244</v>
          </cell>
          <cell r="G39">
            <v>246</v>
          </cell>
        </row>
        <row r="40">
          <cell r="D40">
            <v>179</v>
          </cell>
          <cell r="G40">
            <v>180</v>
          </cell>
        </row>
        <row r="41">
          <cell r="D41">
            <v>232</v>
          </cell>
          <cell r="G41">
            <v>234</v>
          </cell>
        </row>
        <row r="42">
          <cell r="D42">
            <v>141</v>
          </cell>
          <cell r="G42">
            <v>143</v>
          </cell>
        </row>
        <row r="43">
          <cell r="D43">
            <v>131</v>
          </cell>
          <cell r="G43">
            <v>130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DD59-9CD1-4E97-852E-53A18FB3776A}">
  <sheetPr>
    <pageSetUpPr fitToPage="1"/>
  </sheetPr>
  <dimension ref="A1:Z1000"/>
  <sheetViews>
    <sheetView tabSelected="1" workbookViewId="0">
      <selection activeCell="G7" sqref="G7:L7"/>
    </sheetView>
  </sheetViews>
  <sheetFormatPr defaultColWidth="14.42578125" defaultRowHeight="15" customHeight="1"/>
  <cols>
    <col min="1" max="1" width="5.42578125" style="3" customWidth="1"/>
    <col min="2" max="2" width="17.42578125" style="3" customWidth="1"/>
    <col min="3" max="3" width="19.140625" style="3" customWidth="1"/>
    <col min="4" max="6" width="9.42578125" style="3" customWidth="1"/>
    <col min="7" max="7" width="11.42578125" style="3" customWidth="1"/>
    <col min="8" max="8" width="9.42578125" style="3" customWidth="1"/>
    <col min="9" max="9" width="11.42578125" style="3" customWidth="1"/>
    <col min="10" max="10" width="9.42578125" style="3" customWidth="1"/>
    <col min="11" max="11" width="11.85546875" style="3" customWidth="1"/>
    <col min="12" max="12" width="9.42578125" style="3" customWidth="1"/>
    <col min="13" max="13" width="11.42578125" style="3" customWidth="1"/>
    <col min="14" max="14" width="9.42578125" style="3" customWidth="1"/>
    <col min="15" max="15" width="11.42578125" style="3" customWidth="1"/>
    <col min="16" max="16" width="9.42578125" style="3" customWidth="1"/>
    <col min="17" max="17" width="11.42578125" style="3" customWidth="1"/>
    <col min="18" max="18" width="9.42578125" style="3" customWidth="1"/>
    <col min="19" max="19" width="11.42578125" style="3" customWidth="1"/>
    <col min="20" max="20" width="9.42578125" style="3" customWidth="1"/>
    <col min="21" max="21" width="11.42578125" style="3" customWidth="1"/>
    <col min="22" max="22" width="9.42578125" style="3" customWidth="1"/>
    <col min="23" max="23" width="11.42578125" style="3" customWidth="1"/>
    <col min="24" max="24" width="9.42578125" style="3" customWidth="1"/>
    <col min="25" max="26" width="9.140625" style="3" customWidth="1"/>
    <col min="27" max="16384" width="14.42578125" style="3"/>
  </cols>
  <sheetData>
    <row r="1" spans="1:26" ht="15.75">
      <c r="A1" s="1" t="s">
        <v>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2"/>
      <c r="Z3" s="2"/>
    </row>
    <row r="4" spans="1:26" ht="15.75">
      <c r="A4" s="6"/>
      <c r="B4" s="6"/>
      <c r="C4" s="6"/>
      <c r="D4" s="6"/>
      <c r="E4" s="7"/>
      <c r="F4" s="6"/>
      <c r="G4" s="6"/>
      <c r="H4" s="2"/>
      <c r="I4" s="2"/>
      <c r="J4" s="7"/>
      <c r="K4" s="7" t="s">
        <v>3</v>
      </c>
      <c r="L4" s="8" t="str">
        <f>'[1]1'!$F$5</f>
        <v>PONOROGO</v>
      </c>
      <c r="M4" s="6"/>
      <c r="N4" s="9"/>
      <c r="O4" s="6"/>
      <c r="P4" s="6"/>
      <c r="Q4" s="9"/>
      <c r="R4" s="9"/>
      <c r="S4" s="6"/>
      <c r="T4" s="9"/>
      <c r="U4" s="6"/>
      <c r="V4" s="6"/>
      <c r="W4" s="9"/>
      <c r="X4" s="9"/>
      <c r="Y4" s="2"/>
      <c r="Z4" s="2"/>
    </row>
    <row r="5" spans="1:26" ht="15.75">
      <c r="A5" s="6"/>
      <c r="B5" s="6"/>
      <c r="C5" s="6"/>
      <c r="D5" s="6"/>
      <c r="E5" s="7"/>
      <c r="F5" s="6"/>
      <c r="G5" s="6"/>
      <c r="H5" s="2"/>
      <c r="I5" s="2"/>
      <c r="J5" s="7"/>
      <c r="K5" s="7" t="s">
        <v>4</v>
      </c>
      <c r="L5" s="8">
        <f>'[1]1'!$F$6</f>
        <v>2025</v>
      </c>
      <c r="M5" s="6"/>
      <c r="N5" s="9"/>
      <c r="O5" s="6"/>
      <c r="P5" s="6"/>
      <c r="Q5" s="9"/>
      <c r="R5" s="9"/>
      <c r="S5" s="6"/>
      <c r="T5" s="9"/>
      <c r="U5" s="6"/>
      <c r="V5" s="6"/>
      <c r="W5" s="9"/>
      <c r="X5" s="9"/>
      <c r="Y5" s="2"/>
      <c r="Z5" s="2"/>
    </row>
    <row r="6" spans="1:26" ht="15.75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2"/>
      <c r="Z6" s="2"/>
    </row>
    <row r="7" spans="1:26" ht="15" customHeight="1">
      <c r="A7" s="11" t="s">
        <v>5</v>
      </c>
      <c r="B7" s="11" t="s">
        <v>6</v>
      </c>
      <c r="C7" s="11" t="s">
        <v>7</v>
      </c>
      <c r="D7" s="12" t="s">
        <v>8</v>
      </c>
      <c r="E7" s="5"/>
      <c r="F7" s="13"/>
      <c r="G7" s="14" t="s">
        <v>9</v>
      </c>
      <c r="H7" s="15"/>
      <c r="I7" s="15"/>
      <c r="J7" s="15"/>
      <c r="K7" s="15"/>
      <c r="L7" s="16"/>
      <c r="M7" s="14" t="s">
        <v>10</v>
      </c>
      <c r="N7" s="15"/>
      <c r="O7" s="15"/>
      <c r="P7" s="15"/>
      <c r="Q7" s="15"/>
      <c r="R7" s="16"/>
      <c r="S7" s="14" t="s">
        <v>11</v>
      </c>
      <c r="T7" s="15"/>
      <c r="U7" s="15"/>
      <c r="V7" s="15"/>
      <c r="W7" s="15"/>
      <c r="X7" s="16"/>
      <c r="Y7" s="2"/>
      <c r="Z7" s="2"/>
    </row>
    <row r="8" spans="1:26" ht="21.75" customHeight="1">
      <c r="A8" s="17"/>
      <c r="B8" s="17"/>
      <c r="C8" s="17"/>
      <c r="D8" s="18"/>
      <c r="E8" s="15"/>
      <c r="F8" s="16"/>
      <c r="G8" s="19" t="s">
        <v>12</v>
      </c>
      <c r="H8" s="20"/>
      <c r="I8" s="19" t="s">
        <v>13</v>
      </c>
      <c r="J8" s="20"/>
      <c r="K8" s="19" t="s">
        <v>14</v>
      </c>
      <c r="L8" s="20"/>
      <c r="M8" s="19" t="s">
        <v>12</v>
      </c>
      <c r="N8" s="20"/>
      <c r="O8" s="19" t="s">
        <v>13</v>
      </c>
      <c r="P8" s="20"/>
      <c r="Q8" s="19" t="s">
        <v>14</v>
      </c>
      <c r="R8" s="20"/>
      <c r="S8" s="19" t="s">
        <v>12</v>
      </c>
      <c r="T8" s="20"/>
      <c r="U8" s="19" t="s">
        <v>13</v>
      </c>
      <c r="V8" s="20"/>
      <c r="W8" s="19" t="s">
        <v>14</v>
      </c>
      <c r="X8" s="20"/>
      <c r="Y8" s="2"/>
      <c r="Z8" s="2"/>
    </row>
    <row r="9" spans="1:26" ht="19.5" customHeight="1">
      <c r="A9" s="21"/>
      <c r="B9" s="21"/>
      <c r="C9" s="21"/>
      <c r="D9" s="22" t="s">
        <v>12</v>
      </c>
      <c r="E9" s="22" t="s">
        <v>13</v>
      </c>
      <c r="F9" s="23" t="s">
        <v>14</v>
      </c>
      <c r="G9" s="24" t="s">
        <v>15</v>
      </c>
      <c r="H9" s="24" t="s">
        <v>16</v>
      </c>
      <c r="I9" s="24" t="s">
        <v>15</v>
      </c>
      <c r="J9" s="24" t="s">
        <v>16</v>
      </c>
      <c r="K9" s="24" t="s">
        <v>15</v>
      </c>
      <c r="L9" s="24" t="s">
        <v>16</v>
      </c>
      <c r="M9" s="24" t="s">
        <v>15</v>
      </c>
      <c r="N9" s="24" t="s">
        <v>16</v>
      </c>
      <c r="O9" s="24" t="s">
        <v>15</v>
      </c>
      <c r="P9" s="25" t="s">
        <v>16</v>
      </c>
      <c r="Q9" s="24" t="s">
        <v>15</v>
      </c>
      <c r="R9" s="24" t="s">
        <v>16</v>
      </c>
      <c r="S9" s="24" t="s">
        <v>15</v>
      </c>
      <c r="T9" s="24" t="s">
        <v>16</v>
      </c>
      <c r="U9" s="24" t="s">
        <v>15</v>
      </c>
      <c r="V9" s="25" t="s">
        <v>16</v>
      </c>
      <c r="W9" s="24" t="s">
        <v>15</v>
      </c>
      <c r="X9" s="24" t="s">
        <v>16</v>
      </c>
      <c r="Y9" s="2"/>
      <c r="Z9" s="2"/>
    </row>
    <row r="10" spans="1:26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6">
        <v>15</v>
      </c>
      <c r="P10" s="26">
        <v>16</v>
      </c>
      <c r="Q10" s="26">
        <v>17</v>
      </c>
      <c r="R10" s="26">
        <v>18</v>
      </c>
      <c r="S10" s="26">
        <v>19</v>
      </c>
      <c r="T10" s="26">
        <v>20</v>
      </c>
      <c r="U10" s="26">
        <v>21</v>
      </c>
      <c r="V10" s="26">
        <v>22</v>
      </c>
      <c r="W10" s="26">
        <v>23</v>
      </c>
      <c r="X10" s="26">
        <v>24</v>
      </c>
      <c r="Y10" s="2"/>
      <c r="Z10" s="2"/>
    </row>
    <row r="11" spans="1:26" ht="19.5" customHeight="1">
      <c r="A11" s="27">
        <v>1</v>
      </c>
      <c r="B11" s="28" t="str">
        <f>'[1]11'!B9</f>
        <v>Ngrayun</v>
      </c>
      <c r="C11" s="28" t="str">
        <f>'[1]11'!C9</f>
        <v>Ngrayun</v>
      </c>
      <c r="D11" s="29">
        <f>'[1]21'!D12</f>
        <v>226</v>
      </c>
      <c r="E11" s="29">
        <f>'[1]21'!G12</f>
        <v>221</v>
      </c>
      <c r="F11" s="29">
        <f t="shared" ref="F11:F42" si="0">SUM(D11:E11)</f>
        <v>447</v>
      </c>
      <c r="G11" s="30">
        <v>147</v>
      </c>
      <c r="H11" s="31">
        <f t="shared" ref="H11:H43" si="1">G11/D11*100</f>
        <v>65.044247787610615</v>
      </c>
      <c r="I11" s="32">
        <v>120</v>
      </c>
      <c r="J11" s="33">
        <f t="shared" ref="J11:J43" si="2">I11/E11*100</f>
        <v>54.298642533936651</v>
      </c>
      <c r="K11" s="29">
        <f t="shared" ref="K11:K42" si="3">G11+I11</f>
        <v>267</v>
      </c>
      <c r="L11" s="33">
        <f t="shared" ref="L11:L43" si="4">K11/F11*100</f>
        <v>59.731543624161077</v>
      </c>
      <c r="M11" s="32">
        <v>7</v>
      </c>
      <c r="N11" s="31">
        <f t="shared" ref="N11:N43" si="5">M11/G11*100</f>
        <v>4.7619047619047619</v>
      </c>
      <c r="O11" s="32">
        <v>6</v>
      </c>
      <c r="P11" s="31">
        <f t="shared" ref="P11:P43" si="6">O11/I11*100</f>
        <v>5</v>
      </c>
      <c r="Q11" s="29">
        <f t="shared" ref="Q11:Q42" si="7">M11+O11</f>
        <v>13</v>
      </c>
      <c r="R11" s="31">
        <f t="shared" ref="R11:R43" si="8">Q11/K11*100</f>
        <v>4.868913857677903</v>
      </c>
      <c r="S11" s="32">
        <v>2</v>
      </c>
      <c r="T11" s="31">
        <f t="shared" ref="T11:T43" si="9">S11/D11*100</f>
        <v>0.88495575221238942</v>
      </c>
      <c r="U11" s="32">
        <v>1</v>
      </c>
      <c r="V11" s="31">
        <f t="shared" ref="V11:V43" si="10">U11/E11*100</f>
        <v>0.45248868778280549</v>
      </c>
      <c r="W11" s="29">
        <f t="shared" ref="W11:W43" si="11">S11+U11</f>
        <v>3</v>
      </c>
      <c r="X11" s="31">
        <f t="shared" ref="X11:X43" si="12">W11/F11*100</f>
        <v>0.67114093959731547</v>
      </c>
      <c r="Y11" s="2"/>
      <c r="Z11" s="2"/>
    </row>
    <row r="12" spans="1:26" ht="19.5" customHeight="1">
      <c r="A12" s="27">
        <v>2</v>
      </c>
      <c r="B12" s="28">
        <f>'[1]11'!B10</f>
        <v>0</v>
      </c>
      <c r="C12" s="28" t="str">
        <f>'[1]11'!C10</f>
        <v>Selur</v>
      </c>
      <c r="D12" s="29">
        <f>'[1]21'!D13</f>
        <v>152</v>
      </c>
      <c r="E12" s="29">
        <f>'[1]21'!G13</f>
        <v>149</v>
      </c>
      <c r="F12" s="29">
        <f t="shared" si="0"/>
        <v>301</v>
      </c>
      <c r="G12" s="30">
        <v>101</v>
      </c>
      <c r="H12" s="31">
        <f t="shared" si="1"/>
        <v>66.44736842105263</v>
      </c>
      <c r="I12" s="32">
        <v>120</v>
      </c>
      <c r="J12" s="33">
        <f t="shared" si="2"/>
        <v>80.536912751677846</v>
      </c>
      <c r="K12" s="29">
        <f t="shared" si="3"/>
        <v>221</v>
      </c>
      <c r="L12" s="33">
        <f t="shared" si="4"/>
        <v>73.421926910299007</v>
      </c>
      <c r="M12" s="32">
        <v>6</v>
      </c>
      <c r="N12" s="31">
        <f t="shared" si="5"/>
        <v>5.9405940594059405</v>
      </c>
      <c r="O12" s="32">
        <v>11</v>
      </c>
      <c r="P12" s="31">
        <f t="shared" si="6"/>
        <v>9.1666666666666661</v>
      </c>
      <c r="Q12" s="29">
        <f t="shared" si="7"/>
        <v>17</v>
      </c>
      <c r="R12" s="31">
        <f t="shared" si="8"/>
        <v>7.6923076923076925</v>
      </c>
      <c r="S12" s="32">
        <v>3</v>
      </c>
      <c r="T12" s="31">
        <f t="shared" si="9"/>
        <v>1.9736842105263157</v>
      </c>
      <c r="U12" s="32">
        <v>4</v>
      </c>
      <c r="V12" s="31">
        <f t="shared" si="10"/>
        <v>2.6845637583892619</v>
      </c>
      <c r="W12" s="29">
        <f t="shared" si="11"/>
        <v>7</v>
      </c>
      <c r="X12" s="31">
        <f t="shared" si="12"/>
        <v>2.3255813953488373</v>
      </c>
      <c r="Y12" s="2"/>
      <c r="Z12" s="2"/>
    </row>
    <row r="13" spans="1:26" ht="19.5" customHeight="1">
      <c r="A13" s="27">
        <v>3</v>
      </c>
      <c r="B13" s="28" t="str">
        <f>'[1]11'!B11</f>
        <v>Slahung</v>
      </c>
      <c r="C13" s="28" t="str">
        <f>'[1]11'!C11</f>
        <v>Slahung</v>
      </c>
      <c r="D13" s="29">
        <f>'[1]21'!D14</f>
        <v>181</v>
      </c>
      <c r="E13" s="29">
        <f>'[1]21'!G14</f>
        <v>181</v>
      </c>
      <c r="F13" s="29">
        <f t="shared" si="0"/>
        <v>362</v>
      </c>
      <c r="G13" s="30">
        <v>94</v>
      </c>
      <c r="H13" s="31">
        <f t="shared" si="1"/>
        <v>51.933701657458563</v>
      </c>
      <c r="I13" s="32">
        <v>123</v>
      </c>
      <c r="J13" s="33">
        <f t="shared" si="2"/>
        <v>67.95580110497238</v>
      </c>
      <c r="K13" s="29">
        <f t="shared" si="3"/>
        <v>217</v>
      </c>
      <c r="L13" s="33">
        <f t="shared" si="4"/>
        <v>59.944751381215468</v>
      </c>
      <c r="M13" s="32">
        <v>5</v>
      </c>
      <c r="N13" s="31">
        <f t="shared" si="5"/>
        <v>5.3191489361702127</v>
      </c>
      <c r="O13" s="32">
        <v>3</v>
      </c>
      <c r="P13" s="31">
        <f t="shared" si="6"/>
        <v>2.4390243902439024</v>
      </c>
      <c r="Q13" s="29">
        <f t="shared" si="7"/>
        <v>8</v>
      </c>
      <c r="R13" s="31">
        <f t="shared" si="8"/>
        <v>3.6866359447004609</v>
      </c>
      <c r="S13" s="32">
        <v>0</v>
      </c>
      <c r="T13" s="31">
        <f t="shared" si="9"/>
        <v>0</v>
      </c>
      <c r="U13" s="32">
        <v>1</v>
      </c>
      <c r="V13" s="31">
        <f t="shared" si="10"/>
        <v>0.55248618784530379</v>
      </c>
      <c r="W13" s="29">
        <f t="shared" si="11"/>
        <v>1</v>
      </c>
      <c r="X13" s="31">
        <f t="shared" si="12"/>
        <v>0.27624309392265189</v>
      </c>
      <c r="Y13" s="2"/>
      <c r="Z13" s="2"/>
    </row>
    <row r="14" spans="1:26" ht="19.5" customHeight="1">
      <c r="A14" s="27">
        <v>4</v>
      </c>
      <c r="B14" s="28">
        <f>'[1]11'!B12</f>
        <v>0</v>
      </c>
      <c r="C14" s="28" t="str">
        <f>'[1]11'!C12</f>
        <v>Nailan</v>
      </c>
      <c r="D14" s="29">
        <f>'[1]21'!D15</f>
        <v>146</v>
      </c>
      <c r="E14" s="29">
        <f>'[1]21'!G15</f>
        <v>149</v>
      </c>
      <c r="F14" s="29">
        <f t="shared" si="0"/>
        <v>295</v>
      </c>
      <c r="G14" s="30">
        <v>94</v>
      </c>
      <c r="H14" s="31">
        <f t="shared" si="1"/>
        <v>64.38356164383562</v>
      </c>
      <c r="I14" s="32">
        <v>89</v>
      </c>
      <c r="J14" s="33">
        <f t="shared" si="2"/>
        <v>59.731543624161077</v>
      </c>
      <c r="K14" s="29">
        <f t="shared" si="3"/>
        <v>183</v>
      </c>
      <c r="L14" s="33">
        <f t="shared" si="4"/>
        <v>62.033898305084747</v>
      </c>
      <c r="M14" s="32">
        <v>6</v>
      </c>
      <c r="N14" s="31">
        <f t="shared" si="5"/>
        <v>6.3829787234042552</v>
      </c>
      <c r="O14" s="32">
        <v>7</v>
      </c>
      <c r="P14" s="31">
        <f t="shared" si="6"/>
        <v>7.8651685393258424</v>
      </c>
      <c r="Q14" s="29">
        <f t="shared" si="7"/>
        <v>13</v>
      </c>
      <c r="R14" s="31">
        <f t="shared" si="8"/>
        <v>7.1038251366120218</v>
      </c>
      <c r="S14" s="32">
        <v>5</v>
      </c>
      <c r="T14" s="31">
        <f t="shared" si="9"/>
        <v>3.4246575342465753</v>
      </c>
      <c r="U14" s="32">
        <v>0</v>
      </c>
      <c r="V14" s="31">
        <f t="shared" si="10"/>
        <v>0</v>
      </c>
      <c r="W14" s="29">
        <f t="shared" si="11"/>
        <v>5</v>
      </c>
      <c r="X14" s="31">
        <f t="shared" si="12"/>
        <v>1.6949152542372881</v>
      </c>
      <c r="Y14" s="2"/>
      <c r="Z14" s="2"/>
    </row>
    <row r="15" spans="1:26" ht="19.5" customHeight="1">
      <c r="A15" s="27">
        <v>5</v>
      </c>
      <c r="B15" s="28" t="str">
        <f>'[1]11'!B13</f>
        <v>Bungkal</v>
      </c>
      <c r="C15" s="28" t="str">
        <f>'[1]11'!C13</f>
        <v>Bungkal</v>
      </c>
      <c r="D15" s="29">
        <f>'[1]21'!D16</f>
        <v>233</v>
      </c>
      <c r="E15" s="29">
        <f>'[1]21'!G16</f>
        <v>241</v>
      </c>
      <c r="F15" s="29">
        <f t="shared" si="0"/>
        <v>474</v>
      </c>
      <c r="G15" s="30">
        <v>160</v>
      </c>
      <c r="H15" s="31">
        <f t="shared" si="1"/>
        <v>68.669527896995703</v>
      </c>
      <c r="I15" s="32">
        <v>151</v>
      </c>
      <c r="J15" s="33">
        <f t="shared" si="2"/>
        <v>62.655601659751035</v>
      </c>
      <c r="K15" s="29">
        <f t="shared" si="3"/>
        <v>311</v>
      </c>
      <c r="L15" s="33">
        <f t="shared" si="4"/>
        <v>65.611814345991561</v>
      </c>
      <c r="M15" s="32">
        <v>7</v>
      </c>
      <c r="N15" s="31">
        <f t="shared" si="5"/>
        <v>4.375</v>
      </c>
      <c r="O15" s="32">
        <v>6</v>
      </c>
      <c r="P15" s="31">
        <f t="shared" si="6"/>
        <v>3.9735099337748347</v>
      </c>
      <c r="Q15" s="29">
        <f t="shared" si="7"/>
        <v>13</v>
      </c>
      <c r="R15" s="31">
        <f t="shared" si="8"/>
        <v>4.180064308681672</v>
      </c>
      <c r="S15" s="32">
        <v>2</v>
      </c>
      <c r="T15" s="31">
        <f t="shared" si="9"/>
        <v>0.85836909871244638</v>
      </c>
      <c r="U15" s="32">
        <v>1</v>
      </c>
      <c r="V15" s="31">
        <f t="shared" si="10"/>
        <v>0.41493775933609961</v>
      </c>
      <c r="W15" s="29">
        <f t="shared" si="11"/>
        <v>3</v>
      </c>
      <c r="X15" s="31">
        <f t="shared" si="12"/>
        <v>0.63291139240506333</v>
      </c>
      <c r="Y15" s="2"/>
      <c r="Z15" s="2"/>
    </row>
    <row r="16" spans="1:26" ht="19.5" customHeight="1">
      <c r="A16" s="27">
        <v>6</v>
      </c>
      <c r="B16" s="28" t="str">
        <f>'[1]11'!B14</f>
        <v>Sambit</v>
      </c>
      <c r="C16" s="28" t="str">
        <f>'[1]11'!C14</f>
        <v>Sambit</v>
      </c>
      <c r="D16" s="29">
        <f>'[1]21'!D17</f>
        <v>108</v>
      </c>
      <c r="E16" s="29">
        <f>'[1]21'!G17</f>
        <v>112</v>
      </c>
      <c r="F16" s="29">
        <f t="shared" si="0"/>
        <v>220</v>
      </c>
      <c r="G16" s="32">
        <v>74</v>
      </c>
      <c r="H16" s="31">
        <f t="shared" si="1"/>
        <v>68.518518518518519</v>
      </c>
      <c r="I16" s="32">
        <v>78</v>
      </c>
      <c r="J16" s="33">
        <f t="shared" si="2"/>
        <v>69.642857142857139</v>
      </c>
      <c r="K16" s="29">
        <f t="shared" si="3"/>
        <v>152</v>
      </c>
      <c r="L16" s="33">
        <f t="shared" si="4"/>
        <v>69.090909090909093</v>
      </c>
      <c r="M16" s="32">
        <v>4</v>
      </c>
      <c r="N16" s="31">
        <f t="shared" si="5"/>
        <v>5.4054054054054053</v>
      </c>
      <c r="O16" s="32">
        <v>7</v>
      </c>
      <c r="P16" s="31">
        <f t="shared" si="6"/>
        <v>8.9743589743589745</v>
      </c>
      <c r="Q16" s="29">
        <f t="shared" si="7"/>
        <v>11</v>
      </c>
      <c r="R16" s="31">
        <f t="shared" si="8"/>
        <v>7.2368421052631584</v>
      </c>
      <c r="S16" s="32">
        <v>4</v>
      </c>
      <c r="T16" s="31">
        <f t="shared" si="9"/>
        <v>3.7037037037037033</v>
      </c>
      <c r="U16" s="32">
        <v>4</v>
      </c>
      <c r="V16" s="31">
        <f t="shared" si="10"/>
        <v>3.5714285714285712</v>
      </c>
      <c r="W16" s="29">
        <f t="shared" si="11"/>
        <v>8</v>
      </c>
      <c r="X16" s="31">
        <f t="shared" si="12"/>
        <v>3.6363636363636362</v>
      </c>
      <c r="Y16" s="2"/>
      <c r="Z16" s="2"/>
    </row>
    <row r="17" spans="1:26" ht="19.5" customHeight="1">
      <c r="A17" s="27">
        <v>7</v>
      </c>
      <c r="B17" s="28">
        <f>'[1]11'!B15</f>
        <v>0</v>
      </c>
      <c r="C17" s="28" t="str">
        <f>'[1]11'!C15</f>
        <v>Wringinanom</v>
      </c>
      <c r="D17" s="29">
        <f>'[1]21'!D18</f>
        <v>137</v>
      </c>
      <c r="E17" s="29">
        <f>'[1]21'!G18</f>
        <v>136</v>
      </c>
      <c r="F17" s="29">
        <f t="shared" si="0"/>
        <v>273</v>
      </c>
      <c r="G17" s="32">
        <v>112</v>
      </c>
      <c r="H17" s="31">
        <f t="shared" si="1"/>
        <v>81.751824817518255</v>
      </c>
      <c r="I17" s="32">
        <v>89</v>
      </c>
      <c r="J17" s="33">
        <f t="shared" si="2"/>
        <v>65.441176470588232</v>
      </c>
      <c r="K17" s="29">
        <f t="shared" si="3"/>
        <v>201</v>
      </c>
      <c r="L17" s="33">
        <f t="shared" si="4"/>
        <v>73.626373626373635</v>
      </c>
      <c r="M17" s="32">
        <v>3</v>
      </c>
      <c r="N17" s="31">
        <f t="shared" si="5"/>
        <v>2.6785714285714284</v>
      </c>
      <c r="O17" s="32">
        <v>3</v>
      </c>
      <c r="P17" s="31">
        <f t="shared" si="6"/>
        <v>3.3707865168539324</v>
      </c>
      <c r="Q17" s="29">
        <f t="shared" si="7"/>
        <v>6</v>
      </c>
      <c r="R17" s="31">
        <f t="shared" si="8"/>
        <v>2.9850746268656714</v>
      </c>
      <c r="S17" s="32">
        <v>2</v>
      </c>
      <c r="T17" s="31">
        <f t="shared" si="9"/>
        <v>1.4598540145985401</v>
      </c>
      <c r="U17" s="32">
        <v>2</v>
      </c>
      <c r="V17" s="31">
        <f t="shared" si="10"/>
        <v>1.4705882352941175</v>
      </c>
      <c r="W17" s="29">
        <f t="shared" si="11"/>
        <v>4</v>
      </c>
      <c r="X17" s="31">
        <f t="shared" si="12"/>
        <v>1.4652014652014651</v>
      </c>
      <c r="Y17" s="2"/>
      <c r="Z17" s="2"/>
    </row>
    <row r="18" spans="1:26" ht="19.5" customHeight="1">
      <c r="A18" s="27">
        <v>8</v>
      </c>
      <c r="B18" s="28" t="str">
        <f>'[1]11'!B16</f>
        <v>Sawoo</v>
      </c>
      <c r="C18" s="28" t="str">
        <f>'[1]11'!C16</f>
        <v>Sawoo</v>
      </c>
      <c r="D18" s="29">
        <f>'[1]21'!D19</f>
        <v>326</v>
      </c>
      <c r="E18" s="29">
        <f>'[1]21'!G19</f>
        <v>326</v>
      </c>
      <c r="F18" s="29">
        <f t="shared" si="0"/>
        <v>652</v>
      </c>
      <c r="G18" s="32">
        <v>215</v>
      </c>
      <c r="H18" s="31">
        <f t="shared" si="1"/>
        <v>65.950920245398777</v>
      </c>
      <c r="I18" s="32">
        <v>229</v>
      </c>
      <c r="J18" s="33">
        <f t="shared" si="2"/>
        <v>70.245398773006144</v>
      </c>
      <c r="K18" s="29">
        <f t="shared" si="3"/>
        <v>444</v>
      </c>
      <c r="L18" s="33">
        <f t="shared" si="4"/>
        <v>68.098159509202446</v>
      </c>
      <c r="M18" s="32">
        <v>11</v>
      </c>
      <c r="N18" s="31">
        <f t="shared" si="5"/>
        <v>5.1162790697674421</v>
      </c>
      <c r="O18" s="32">
        <v>15</v>
      </c>
      <c r="P18" s="31">
        <f t="shared" si="6"/>
        <v>6.5502183406113534</v>
      </c>
      <c r="Q18" s="29">
        <f t="shared" si="7"/>
        <v>26</v>
      </c>
      <c r="R18" s="31">
        <f t="shared" si="8"/>
        <v>5.8558558558558556</v>
      </c>
      <c r="S18" s="32">
        <v>5</v>
      </c>
      <c r="T18" s="31">
        <f t="shared" si="9"/>
        <v>1.5337423312883436</v>
      </c>
      <c r="U18" s="32">
        <v>4</v>
      </c>
      <c r="V18" s="31">
        <f t="shared" si="10"/>
        <v>1.2269938650306749</v>
      </c>
      <c r="W18" s="29">
        <f t="shared" si="11"/>
        <v>9</v>
      </c>
      <c r="X18" s="31">
        <f t="shared" si="12"/>
        <v>1.3803680981595092</v>
      </c>
      <c r="Y18" s="2"/>
      <c r="Z18" s="2"/>
    </row>
    <row r="19" spans="1:26" ht="19.5" customHeight="1">
      <c r="A19" s="27">
        <v>9</v>
      </c>
      <c r="B19" s="28">
        <f>'[1]11'!B17</f>
        <v>0</v>
      </c>
      <c r="C19" s="28" t="str">
        <f>'[1]11'!C17</f>
        <v>Bondrang</v>
      </c>
      <c r="D19" s="29">
        <f>'[1]21'!D20</f>
        <v>52</v>
      </c>
      <c r="E19" s="29">
        <f>'[1]21'!G20</f>
        <v>53</v>
      </c>
      <c r="F19" s="29">
        <f t="shared" si="0"/>
        <v>105</v>
      </c>
      <c r="G19" s="32">
        <v>33</v>
      </c>
      <c r="H19" s="31">
        <f t="shared" si="1"/>
        <v>63.46153846153846</v>
      </c>
      <c r="I19" s="32">
        <v>28</v>
      </c>
      <c r="J19" s="33">
        <f t="shared" si="2"/>
        <v>52.830188679245282</v>
      </c>
      <c r="K19" s="29">
        <f t="shared" si="3"/>
        <v>61</v>
      </c>
      <c r="L19" s="33">
        <f t="shared" si="4"/>
        <v>58.095238095238102</v>
      </c>
      <c r="M19" s="32">
        <v>0</v>
      </c>
      <c r="N19" s="31">
        <f t="shared" si="5"/>
        <v>0</v>
      </c>
      <c r="O19" s="32">
        <v>0</v>
      </c>
      <c r="P19" s="31">
        <f t="shared" si="6"/>
        <v>0</v>
      </c>
      <c r="Q19" s="29">
        <f t="shared" si="7"/>
        <v>0</v>
      </c>
      <c r="R19" s="31">
        <f t="shared" si="8"/>
        <v>0</v>
      </c>
      <c r="S19" s="32">
        <v>0</v>
      </c>
      <c r="T19" s="31">
        <f t="shared" si="9"/>
        <v>0</v>
      </c>
      <c r="U19" s="32">
        <v>0</v>
      </c>
      <c r="V19" s="31">
        <f t="shared" si="10"/>
        <v>0</v>
      </c>
      <c r="W19" s="29">
        <f t="shared" si="11"/>
        <v>0</v>
      </c>
      <c r="X19" s="31">
        <f t="shared" si="12"/>
        <v>0</v>
      </c>
      <c r="Y19" s="2"/>
      <c r="Z19" s="2"/>
    </row>
    <row r="20" spans="1:26" ht="19.5" customHeight="1">
      <c r="A20" s="27">
        <v>10</v>
      </c>
      <c r="B20" s="28" t="str">
        <f>'[1]11'!B18</f>
        <v>Sooko</v>
      </c>
      <c r="C20" s="28" t="str">
        <f>'[1]11'!C18</f>
        <v>Sooko</v>
      </c>
      <c r="D20" s="29">
        <f>'[1]21'!D21</f>
        <v>146</v>
      </c>
      <c r="E20" s="29">
        <f>'[1]21'!G21</f>
        <v>150</v>
      </c>
      <c r="F20" s="29">
        <f t="shared" si="0"/>
        <v>296</v>
      </c>
      <c r="G20" s="32">
        <v>110</v>
      </c>
      <c r="H20" s="31">
        <f t="shared" si="1"/>
        <v>75.342465753424662</v>
      </c>
      <c r="I20" s="32">
        <v>76</v>
      </c>
      <c r="J20" s="33">
        <f t="shared" si="2"/>
        <v>50.666666666666671</v>
      </c>
      <c r="K20" s="29">
        <f t="shared" si="3"/>
        <v>186</v>
      </c>
      <c r="L20" s="33">
        <f t="shared" si="4"/>
        <v>62.837837837837839</v>
      </c>
      <c r="M20" s="32">
        <v>7</v>
      </c>
      <c r="N20" s="31">
        <f t="shared" si="5"/>
        <v>6.3636363636363633</v>
      </c>
      <c r="O20" s="32">
        <v>3</v>
      </c>
      <c r="P20" s="31">
        <f t="shared" si="6"/>
        <v>3.9473684210526314</v>
      </c>
      <c r="Q20" s="29">
        <f t="shared" si="7"/>
        <v>10</v>
      </c>
      <c r="R20" s="31">
        <f t="shared" si="8"/>
        <v>5.376344086021505</v>
      </c>
      <c r="S20" s="32">
        <v>1</v>
      </c>
      <c r="T20" s="31">
        <f t="shared" si="9"/>
        <v>0.68493150684931503</v>
      </c>
      <c r="U20" s="32">
        <v>2</v>
      </c>
      <c r="V20" s="31">
        <f t="shared" si="10"/>
        <v>1.3333333333333335</v>
      </c>
      <c r="W20" s="29">
        <f t="shared" si="11"/>
        <v>3</v>
      </c>
      <c r="X20" s="31">
        <f t="shared" si="12"/>
        <v>1.0135135135135136</v>
      </c>
      <c r="Y20" s="2"/>
      <c r="Z20" s="2"/>
    </row>
    <row r="21" spans="1:26" ht="19.5" customHeight="1">
      <c r="A21" s="27">
        <v>11</v>
      </c>
      <c r="B21" s="28" t="str">
        <f>'[1]11'!B19</f>
        <v>Pudak</v>
      </c>
      <c r="C21" s="28" t="str">
        <f>'[1]11'!C19</f>
        <v>Pudak</v>
      </c>
      <c r="D21" s="29">
        <f>'[1]21'!D22</f>
        <v>57</v>
      </c>
      <c r="E21" s="29">
        <f>'[1]21'!G22</f>
        <v>57</v>
      </c>
      <c r="F21" s="29">
        <f t="shared" si="0"/>
        <v>114</v>
      </c>
      <c r="G21" s="32">
        <v>63</v>
      </c>
      <c r="H21" s="31">
        <f t="shared" si="1"/>
        <v>110.5263157894737</v>
      </c>
      <c r="I21" s="32">
        <v>34</v>
      </c>
      <c r="J21" s="33">
        <f t="shared" si="2"/>
        <v>59.649122807017541</v>
      </c>
      <c r="K21" s="29">
        <f t="shared" si="3"/>
        <v>97</v>
      </c>
      <c r="L21" s="33">
        <f t="shared" si="4"/>
        <v>85.087719298245617</v>
      </c>
      <c r="M21" s="32">
        <v>2</v>
      </c>
      <c r="N21" s="31">
        <f t="shared" si="5"/>
        <v>3.1746031746031744</v>
      </c>
      <c r="O21" s="32">
        <v>4</v>
      </c>
      <c r="P21" s="31">
        <f t="shared" si="6"/>
        <v>11.76470588235294</v>
      </c>
      <c r="Q21" s="29">
        <f t="shared" si="7"/>
        <v>6</v>
      </c>
      <c r="R21" s="31">
        <f t="shared" si="8"/>
        <v>6.1855670103092786</v>
      </c>
      <c r="S21" s="32">
        <v>2</v>
      </c>
      <c r="T21" s="31">
        <f t="shared" si="9"/>
        <v>3.5087719298245612</v>
      </c>
      <c r="U21" s="32">
        <v>0</v>
      </c>
      <c r="V21" s="31">
        <f t="shared" si="10"/>
        <v>0</v>
      </c>
      <c r="W21" s="29">
        <f t="shared" si="11"/>
        <v>2</v>
      </c>
      <c r="X21" s="31">
        <f t="shared" si="12"/>
        <v>1.7543859649122806</v>
      </c>
      <c r="Y21" s="2"/>
      <c r="Z21" s="2"/>
    </row>
    <row r="22" spans="1:26" ht="19.5" customHeight="1">
      <c r="A22" s="27">
        <v>12</v>
      </c>
      <c r="B22" s="28" t="str">
        <f>'[1]11'!B20</f>
        <v>Pulung</v>
      </c>
      <c r="C22" s="28" t="str">
        <f>'[1]11'!C20</f>
        <v>Pulung</v>
      </c>
      <c r="D22" s="29">
        <f>'[1]21'!D23</f>
        <v>191</v>
      </c>
      <c r="E22" s="29">
        <f>'[1]21'!G23</f>
        <v>195</v>
      </c>
      <c r="F22" s="29">
        <f t="shared" si="0"/>
        <v>386</v>
      </c>
      <c r="G22" s="32">
        <v>122</v>
      </c>
      <c r="H22" s="31">
        <f t="shared" si="1"/>
        <v>63.874345549738223</v>
      </c>
      <c r="I22" s="32">
        <v>121</v>
      </c>
      <c r="J22" s="33">
        <f t="shared" si="2"/>
        <v>62.051282051282051</v>
      </c>
      <c r="K22" s="29">
        <f t="shared" si="3"/>
        <v>243</v>
      </c>
      <c r="L22" s="33">
        <f t="shared" si="4"/>
        <v>62.953367875647672</v>
      </c>
      <c r="M22" s="32">
        <v>6</v>
      </c>
      <c r="N22" s="31">
        <f t="shared" si="5"/>
        <v>4.918032786885246</v>
      </c>
      <c r="O22" s="32">
        <v>5</v>
      </c>
      <c r="P22" s="31">
        <f t="shared" si="6"/>
        <v>4.1322314049586781</v>
      </c>
      <c r="Q22" s="29">
        <f t="shared" si="7"/>
        <v>11</v>
      </c>
      <c r="R22" s="31">
        <f t="shared" si="8"/>
        <v>4.5267489711934159</v>
      </c>
      <c r="S22" s="32">
        <v>4</v>
      </c>
      <c r="T22" s="31">
        <f t="shared" si="9"/>
        <v>2.0942408376963351</v>
      </c>
      <c r="U22" s="32">
        <v>4</v>
      </c>
      <c r="V22" s="31">
        <f t="shared" si="10"/>
        <v>2.0512820512820511</v>
      </c>
      <c r="W22" s="29">
        <f t="shared" si="11"/>
        <v>8</v>
      </c>
      <c r="X22" s="31">
        <f t="shared" si="12"/>
        <v>2.0725388601036272</v>
      </c>
      <c r="Y22" s="2"/>
      <c r="Z22" s="2"/>
    </row>
    <row r="23" spans="1:26" ht="19.5" customHeight="1">
      <c r="A23" s="27">
        <v>13</v>
      </c>
      <c r="B23" s="28">
        <f>'[1]11'!B21</f>
        <v>0</v>
      </c>
      <c r="C23" s="28" t="str">
        <f>'[1]11'!C21</f>
        <v>Kesugihan</v>
      </c>
      <c r="D23" s="29">
        <f>'[1]21'!D24</f>
        <v>126</v>
      </c>
      <c r="E23" s="29">
        <f>'[1]21'!G24</f>
        <v>128</v>
      </c>
      <c r="F23" s="29">
        <f t="shared" si="0"/>
        <v>254</v>
      </c>
      <c r="G23" s="32">
        <v>68</v>
      </c>
      <c r="H23" s="31">
        <f t="shared" si="1"/>
        <v>53.968253968253968</v>
      </c>
      <c r="I23" s="32">
        <v>71</v>
      </c>
      <c r="J23" s="33">
        <f t="shared" si="2"/>
        <v>55.46875</v>
      </c>
      <c r="K23" s="29">
        <f t="shared" si="3"/>
        <v>139</v>
      </c>
      <c r="L23" s="33">
        <f t="shared" si="4"/>
        <v>54.724409448818903</v>
      </c>
      <c r="M23" s="32">
        <v>2</v>
      </c>
      <c r="N23" s="31">
        <f t="shared" si="5"/>
        <v>2.9411764705882351</v>
      </c>
      <c r="O23" s="32">
        <v>8</v>
      </c>
      <c r="P23" s="31">
        <f t="shared" si="6"/>
        <v>11.267605633802818</v>
      </c>
      <c r="Q23" s="29">
        <f t="shared" si="7"/>
        <v>10</v>
      </c>
      <c r="R23" s="31">
        <f t="shared" si="8"/>
        <v>7.1942446043165464</v>
      </c>
      <c r="S23" s="32">
        <v>0</v>
      </c>
      <c r="T23" s="31">
        <f t="shared" si="9"/>
        <v>0</v>
      </c>
      <c r="U23" s="32">
        <v>0</v>
      </c>
      <c r="V23" s="31">
        <f t="shared" si="10"/>
        <v>0</v>
      </c>
      <c r="W23" s="29">
        <f t="shared" si="11"/>
        <v>0</v>
      </c>
      <c r="X23" s="31">
        <f t="shared" si="12"/>
        <v>0</v>
      </c>
      <c r="Y23" s="2"/>
      <c r="Z23" s="2"/>
    </row>
    <row r="24" spans="1:26" ht="19.5" customHeight="1">
      <c r="A24" s="27">
        <v>14</v>
      </c>
      <c r="B24" s="28" t="str">
        <f>'[1]11'!B22</f>
        <v>Mlarak</v>
      </c>
      <c r="C24" s="28" t="str">
        <f>'[1]11'!C22</f>
        <v>Mlarak</v>
      </c>
      <c r="D24" s="29">
        <f>'[1]21'!D25</f>
        <v>215</v>
      </c>
      <c r="E24" s="29">
        <f>'[1]21'!G25</f>
        <v>218</v>
      </c>
      <c r="F24" s="29">
        <f t="shared" si="0"/>
        <v>433</v>
      </c>
      <c r="G24" s="32">
        <v>158</v>
      </c>
      <c r="H24" s="31">
        <f t="shared" si="1"/>
        <v>73.488372093023258</v>
      </c>
      <c r="I24" s="32">
        <v>150</v>
      </c>
      <c r="J24" s="33">
        <f t="shared" si="2"/>
        <v>68.807339449541288</v>
      </c>
      <c r="K24" s="29">
        <f t="shared" si="3"/>
        <v>308</v>
      </c>
      <c r="L24" s="33">
        <f t="shared" si="4"/>
        <v>71.131639722863738</v>
      </c>
      <c r="M24" s="32">
        <v>10</v>
      </c>
      <c r="N24" s="31">
        <f t="shared" si="5"/>
        <v>6.3291139240506329</v>
      </c>
      <c r="O24" s="32">
        <v>6</v>
      </c>
      <c r="P24" s="31">
        <f t="shared" si="6"/>
        <v>4</v>
      </c>
      <c r="Q24" s="29">
        <f t="shared" si="7"/>
        <v>16</v>
      </c>
      <c r="R24" s="31">
        <f t="shared" si="8"/>
        <v>5.1948051948051948</v>
      </c>
      <c r="S24" s="32">
        <v>4</v>
      </c>
      <c r="T24" s="31">
        <f t="shared" si="9"/>
        <v>1.8604651162790697</v>
      </c>
      <c r="U24" s="32">
        <v>3</v>
      </c>
      <c r="V24" s="31">
        <f t="shared" si="10"/>
        <v>1.3761467889908259</v>
      </c>
      <c r="W24" s="29">
        <f t="shared" si="11"/>
        <v>7</v>
      </c>
      <c r="X24" s="31">
        <f t="shared" si="12"/>
        <v>1.6166281755196306</v>
      </c>
      <c r="Y24" s="2"/>
      <c r="Z24" s="2"/>
    </row>
    <row r="25" spans="1:26" ht="19.5" customHeight="1">
      <c r="A25" s="27">
        <v>15</v>
      </c>
      <c r="B25" s="28" t="str">
        <f>'[1]11'!B23</f>
        <v>Siman</v>
      </c>
      <c r="C25" s="28" t="str">
        <f>'[1]11'!C23</f>
        <v>Siman</v>
      </c>
      <c r="D25" s="29">
        <f>'[1]21'!D26</f>
        <v>146</v>
      </c>
      <c r="E25" s="29">
        <f>'[1]21'!G26</f>
        <v>145</v>
      </c>
      <c r="F25" s="29">
        <f t="shared" si="0"/>
        <v>291</v>
      </c>
      <c r="G25" s="32">
        <v>94</v>
      </c>
      <c r="H25" s="31">
        <f t="shared" si="1"/>
        <v>64.38356164383562</v>
      </c>
      <c r="I25" s="32">
        <v>81</v>
      </c>
      <c r="J25" s="33">
        <f t="shared" si="2"/>
        <v>55.862068965517238</v>
      </c>
      <c r="K25" s="29">
        <f t="shared" si="3"/>
        <v>175</v>
      </c>
      <c r="L25" s="33">
        <f t="shared" si="4"/>
        <v>60.137457044673539</v>
      </c>
      <c r="M25" s="32">
        <v>3</v>
      </c>
      <c r="N25" s="31">
        <f t="shared" si="5"/>
        <v>3.1914893617021276</v>
      </c>
      <c r="O25" s="32">
        <v>4</v>
      </c>
      <c r="P25" s="31">
        <f t="shared" si="6"/>
        <v>4.9382716049382713</v>
      </c>
      <c r="Q25" s="29">
        <f t="shared" si="7"/>
        <v>7</v>
      </c>
      <c r="R25" s="31">
        <f t="shared" si="8"/>
        <v>4</v>
      </c>
      <c r="S25" s="32">
        <v>8</v>
      </c>
      <c r="T25" s="31">
        <f t="shared" si="9"/>
        <v>5.4794520547945202</v>
      </c>
      <c r="U25" s="32">
        <v>0</v>
      </c>
      <c r="V25" s="31">
        <f t="shared" si="10"/>
        <v>0</v>
      </c>
      <c r="W25" s="29">
        <f t="shared" si="11"/>
        <v>8</v>
      </c>
      <c r="X25" s="31">
        <f t="shared" si="12"/>
        <v>2.7491408934707904</v>
      </c>
      <c r="Y25" s="2"/>
      <c r="Z25" s="2"/>
    </row>
    <row r="26" spans="1:26" ht="19.5" customHeight="1">
      <c r="A26" s="27">
        <v>16</v>
      </c>
      <c r="B26" s="28">
        <f>'[1]11'!B24</f>
        <v>0</v>
      </c>
      <c r="C26" s="28" t="str">
        <f>'[1]11'!C24</f>
        <v>Ronowijayan</v>
      </c>
      <c r="D26" s="29">
        <f>'[1]21'!D27</f>
        <v>144</v>
      </c>
      <c r="E26" s="29">
        <f>'[1]21'!G27</f>
        <v>146</v>
      </c>
      <c r="F26" s="29">
        <f t="shared" si="0"/>
        <v>290</v>
      </c>
      <c r="G26" s="32">
        <v>98</v>
      </c>
      <c r="H26" s="31">
        <f t="shared" si="1"/>
        <v>68.055555555555557</v>
      </c>
      <c r="I26" s="32">
        <v>79</v>
      </c>
      <c r="J26" s="33">
        <f t="shared" si="2"/>
        <v>54.109589041095894</v>
      </c>
      <c r="K26" s="29">
        <f t="shared" si="3"/>
        <v>177</v>
      </c>
      <c r="L26" s="33">
        <f t="shared" si="4"/>
        <v>61.03448275862069</v>
      </c>
      <c r="M26" s="32">
        <v>10</v>
      </c>
      <c r="N26" s="31">
        <f t="shared" si="5"/>
        <v>10.204081632653061</v>
      </c>
      <c r="O26" s="32">
        <v>4</v>
      </c>
      <c r="P26" s="31">
        <f t="shared" si="6"/>
        <v>5.0632911392405067</v>
      </c>
      <c r="Q26" s="29">
        <f t="shared" si="7"/>
        <v>14</v>
      </c>
      <c r="R26" s="31">
        <f t="shared" si="8"/>
        <v>7.9096045197740121</v>
      </c>
      <c r="S26" s="32">
        <v>4</v>
      </c>
      <c r="T26" s="31">
        <f t="shared" si="9"/>
        <v>2.7777777777777777</v>
      </c>
      <c r="U26" s="32">
        <v>0</v>
      </c>
      <c r="V26" s="31">
        <f t="shared" si="10"/>
        <v>0</v>
      </c>
      <c r="W26" s="29">
        <f t="shared" si="11"/>
        <v>4</v>
      </c>
      <c r="X26" s="31">
        <f t="shared" si="12"/>
        <v>1.3793103448275863</v>
      </c>
      <c r="Y26" s="2"/>
      <c r="Z26" s="2"/>
    </row>
    <row r="27" spans="1:26" ht="19.5" customHeight="1">
      <c r="A27" s="27">
        <v>17</v>
      </c>
      <c r="B27" s="28" t="str">
        <f>'[1]11'!B25</f>
        <v>Jetis</v>
      </c>
      <c r="C27" s="28" t="str">
        <f>'[1]11'!C25</f>
        <v>Jetis</v>
      </c>
      <c r="D27" s="29">
        <f>'[1]21'!D28</f>
        <v>192</v>
      </c>
      <c r="E27" s="29">
        <f>'[1]21'!G28</f>
        <v>194</v>
      </c>
      <c r="F27" s="29">
        <f t="shared" si="0"/>
        <v>386</v>
      </c>
      <c r="G27" s="32">
        <v>121</v>
      </c>
      <c r="H27" s="31">
        <f t="shared" si="1"/>
        <v>63.020833333333336</v>
      </c>
      <c r="I27" s="32">
        <v>116</v>
      </c>
      <c r="J27" s="33">
        <f t="shared" si="2"/>
        <v>59.793814432989691</v>
      </c>
      <c r="K27" s="29">
        <f t="shared" si="3"/>
        <v>237</v>
      </c>
      <c r="L27" s="33">
        <f t="shared" si="4"/>
        <v>61.398963730569946</v>
      </c>
      <c r="M27" s="32">
        <v>3</v>
      </c>
      <c r="N27" s="31">
        <f t="shared" si="5"/>
        <v>2.4793388429752068</v>
      </c>
      <c r="O27" s="32">
        <v>4</v>
      </c>
      <c r="P27" s="31">
        <f t="shared" si="6"/>
        <v>3.4482758620689653</v>
      </c>
      <c r="Q27" s="29">
        <f t="shared" si="7"/>
        <v>7</v>
      </c>
      <c r="R27" s="31">
        <f t="shared" si="8"/>
        <v>2.9535864978902953</v>
      </c>
      <c r="S27" s="32">
        <v>0</v>
      </c>
      <c r="T27" s="31">
        <f t="shared" si="9"/>
        <v>0</v>
      </c>
      <c r="U27" s="32">
        <v>0</v>
      </c>
      <c r="V27" s="31">
        <f t="shared" si="10"/>
        <v>0</v>
      </c>
      <c r="W27" s="29">
        <f t="shared" si="11"/>
        <v>0</v>
      </c>
      <c r="X27" s="31">
        <f t="shared" si="12"/>
        <v>0</v>
      </c>
      <c r="Y27" s="2"/>
      <c r="Z27" s="2"/>
    </row>
    <row r="28" spans="1:26" ht="19.5" customHeight="1">
      <c r="A28" s="27">
        <v>18</v>
      </c>
      <c r="B28" s="28" t="str">
        <f>'[1]11'!B26</f>
        <v>Balong</v>
      </c>
      <c r="C28" s="28" t="str">
        <f>'[1]11'!C26</f>
        <v>Balong</v>
      </c>
      <c r="D28" s="29">
        <f>'[1]21'!D29</f>
        <v>287</v>
      </c>
      <c r="E28" s="29">
        <f>'[1]21'!G29</f>
        <v>296</v>
      </c>
      <c r="F28" s="29">
        <f t="shared" si="0"/>
        <v>583</v>
      </c>
      <c r="G28" s="32">
        <v>173</v>
      </c>
      <c r="H28" s="31">
        <f t="shared" si="1"/>
        <v>60.278745644599304</v>
      </c>
      <c r="I28" s="32">
        <v>163</v>
      </c>
      <c r="J28" s="33">
        <f t="shared" si="2"/>
        <v>55.067567567567565</v>
      </c>
      <c r="K28" s="29">
        <f t="shared" si="3"/>
        <v>336</v>
      </c>
      <c r="L28" s="33">
        <f t="shared" si="4"/>
        <v>57.632933104631221</v>
      </c>
      <c r="M28" s="32">
        <v>12</v>
      </c>
      <c r="N28" s="31">
        <f t="shared" si="5"/>
        <v>6.9364161849710975</v>
      </c>
      <c r="O28" s="32">
        <v>11</v>
      </c>
      <c r="P28" s="31">
        <f t="shared" si="6"/>
        <v>6.7484662576687118</v>
      </c>
      <c r="Q28" s="29">
        <f t="shared" si="7"/>
        <v>23</v>
      </c>
      <c r="R28" s="31">
        <f t="shared" si="8"/>
        <v>6.8452380952380958</v>
      </c>
      <c r="S28" s="32">
        <v>8</v>
      </c>
      <c r="T28" s="31">
        <f t="shared" si="9"/>
        <v>2.7874564459930316</v>
      </c>
      <c r="U28" s="32">
        <v>5</v>
      </c>
      <c r="V28" s="31">
        <f t="shared" si="10"/>
        <v>1.6891891891891893</v>
      </c>
      <c r="W28" s="29">
        <f t="shared" si="11"/>
        <v>13</v>
      </c>
      <c r="X28" s="31">
        <f t="shared" si="12"/>
        <v>2.2298456260720414</v>
      </c>
      <c r="Y28" s="2"/>
      <c r="Z28" s="2"/>
    </row>
    <row r="29" spans="1:26" ht="19.5" customHeight="1">
      <c r="A29" s="27">
        <v>19</v>
      </c>
      <c r="B29" s="28" t="str">
        <f>'[1]11'!B27</f>
        <v>Kauman</v>
      </c>
      <c r="C29" s="28" t="str">
        <f>'[1]11'!C27</f>
        <v>Kauman</v>
      </c>
      <c r="D29" s="29">
        <f>'[1]21'!D30</f>
        <v>131</v>
      </c>
      <c r="E29" s="29">
        <f>'[1]21'!G30</f>
        <v>121</v>
      </c>
      <c r="F29" s="29">
        <f t="shared" si="0"/>
        <v>252</v>
      </c>
      <c r="G29" s="32">
        <v>131</v>
      </c>
      <c r="H29" s="31">
        <f t="shared" si="1"/>
        <v>100</v>
      </c>
      <c r="I29" s="32">
        <v>121</v>
      </c>
      <c r="J29" s="33">
        <f t="shared" si="2"/>
        <v>100</v>
      </c>
      <c r="K29" s="29">
        <f t="shared" si="3"/>
        <v>252</v>
      </c>
      <c r="L29" s="33">
        <f t="shared" si="4"/>
        <v>100</v>
      </c>
      <c r="M29" s="32">
        <v>3</v>
      </c>
      <c r="N29" s="31">
        <f t="shared" si="5"/>
        <v>2.2900763358778624</v>
      </c>
      <c r="O29" s="32">
        <v>5</v>
      </c>
      <c r="P29" s="31">
        <f t="shared" si="6"/>
        <v>4.1322314049586781</v>
      </c>
      <c r="Q29" s="29">
        <f t="shared" si="7"/>
        <v>8</v>
      </c>
      <c r="R29" s="31">
        <f t="shared" si="8"/>
        <v>3.1746031746031744</v>
      </c>
      <c r="S29" s="32">
        <v>0</v>
      </c>
      <c r="T29" s="31">
        <f t="shared" si="9"/>
        <v>0</v>
      </c>
      <c r="U29" s="32">
        <v>0</v>
      </c>
      <c r="V29" s="31">
        <f t="shared" si="10"/>
        <v>0</v>
      </c>
      <c r="W29" s="29">
        <f t="shared" si="11"/>
        <v>0</v>
      </c>
      <c r="X29" s="31">
        <f t="shared" si="12"/>
        <v>0</v>
      </c>
      <c r="Y29" s="2"/>
      <c r="Z29" s="2"/>
    </row>
    <row r="30" spans="1:26" ht="19.5" customHeight="1">
      <c r="A30" s="27">
        <v>20</v>
      </c>
      <c r="B30" s="28">
        <f>'[1]11'!B28</f>
        <v>0</v>
      </c>
      <c r="C30" s="28" t="str">
        <f>'[1]11'!C28</f>
        <v>Ngrandu</v>
      </c>
      <c r="D30" s="29">
        <f>'[1]21'!D31</f>
        <v>71</v>
      </c>
      <c r="E30" s="29">
        <f>'[1]21'!G31</f>
        <v>72</v>
      </c>
      <c r="F30" s="29">
        <f t="shared" si="0"/>
        <v>143</v>
      </c>
      <c r="G30" s="32">
        <v>42</v>
      </c>
      <c r="H30" s="31">
        <f t="shared" si="1"/>
        <v>59.154929577464785</v>
      </c>
      <c r="I30" s="32">
        <v>56</v>
      </c>
      <c r="J30" s="33">
        <f t="shared" si="2"/>
        <v>77.777777777777786</v>
      </c>
      <c r="K30" s="29">
        <f t="shared" si="3"/>
        <v>98</v>
      </c>
      <c r="L30" s="33">
        <f t="shared" si="4"/>
        <v>68.531468531468533</v>
      </c>
      <c r="M30" s="32">
        <v>4</v>
      </c>
      <c r="N30" s="31">
        <f t="shared" si="5"/>
        <v>9.5238095238095237</v>
      </c>
      <c r="O30" s="32">
        <v>7</v>
      </c>
      <c r="P30" s="31">
        <f t="shared" si="6"/>
        <v>12.5</v>
      </c>
      <c r="Q30" s="29">
        <f t="shared" si="7"/>
        <v>11</v>
      </c>
      <c r="R30" s="31">
        <f t="shared" si="8"/>
        <v>11.224489795918368</v>
      </c>
      <c r="S30" s="32">
        <v>2</v>
      </c>
      <c r="T30" s="31">
        <f t="shared" si="9"/>
        <v>2.8169014084507045</v>
      </c>
      <c r="U30" s="32">
        <v>4</v>
      </c>
      <c r="V30" s="31">
        <f t="shared" si="10"/>
        <v>5.5555555555555554</v>
      </c>
      <c r="W30" s="29">
        <f t="shared" si="11"/>
        <v>6</v>
      </c>
      <c r="X30" s="31">
        <f t="shared" si="12"/>
        <v>4.1958041958041958</v>
      </c>
      <c r="Y30" s="2"/>
      <c r="Z30" s="2"/>
    </row>
    <row r="31" spans="1:26" ht="19.5" customHeight="1">
      <c r="A31" s="27">
        <v>21</v>
      </c>
      <c r="B31" s="28" t="str">
        <f>'[1]11'!B29</f>
        <v>Jambon</v>
      </c>
      <c r="C31" s="28" t="str">
        <f>'[1]11'!C29</f>
        <v>Jambon</v>
      </c>
      <c r="D31" s="29">
        <f>'[1]21'!D32</f>
        <v>289</v>
      </c>
      <c r="E31" s="29">
        <f>'[1]21'!G32</f>
        <v>289</v>
      </c>
      <c r="F31" s="29">
        <f t="shared" si="0"/>
        <v>578</v>
      </c>
      <c r="G31" s="32">
        <v>188</v>
      </c>
      <c r="H31" s="31">
        <f t="shared" si="1"/>
        <v>65.051903114186842</v>
      </c>
      <c r="I31" s="32">
        <v>160</v>
      </c>
      <c r="J31" s="33">
        <f t="shared" si="2"/>
        <v>55.363321799307961</v>
      </c>
      <c r="K31" s="29">
        <f t="shared" si="3"/>
        <v>348</v>
      </c>
      <c r="L31" s="33">
        <f t="shared" si="4"/>
        <v>60.207612456747405</v>
      </c>
      <c r="M31" s="32">
        <v>1</v>
      </c>
      <c r="N31" s="31">
        <f t="shared" si="5"/>
        <v>0.53191489361702127</v>
      </c>
      <c r="O31" s="32">
        <v>1</v>
      </c>
      <c r="P31" s="31">
        <f t="shared" si="6"/>
        <v>0.625</v>
      </c>
      <c r="Q31" s="29">
        <f t="shared" si="7"/>
        <v>2</v>
      </c>
      <c r="R31" s="31">
        <f t="shared" si="8"/>
        <v>0.57471264367816088</v>
      </c>
      <c r="S31" s="32">
        <v>0</v>
      </c>
      <c r="T31" s="31">
        <f t="shared" si="9"/>
        <v>0</v>
      </c>
      <c r="U31" s="32">
        <v>1</v>
      </c>
      <c r="V31" s="31">
        <f t="shared" si="10"/>
        <v>0.34602076124567477</v>
      </c>
      <c r="W31" s="29">
        <f t="shared" si="11"/>
        <v>1</v>
      </c>
      <c r="X31" s="31">
        <f t="shared" si="12"/>
        <v>0.17301038062283738</v>
      </c>
      <c r="Y31" s="2"/>
      <c r="Z31" s="2"/>
    </row>
    <row r="32" spans="1:26" ht="19.5" customHeight="1">
      <c r="A32" s="27">
        <v>22</v>
      </c>
      <c r="B32" s="28" t="str">
        <f>'[1]11'!B30</f>
        <v>Badegan</v>
      </c>
      <c r="C32" s="28" t="str">
        <f>'[1]11'!C30</f>
        <v>Badegan</v>
      </c>
      <c r="D32" s="29">
        <f>'[1]21'!D33</f>
        <v>207</v>
      </c>
      <c r="E32" s="29">
        <f>'[1]21'!G33</f>
        <v>206</v>
      </c>
      <c r="F32" s="29">
        <f t="shared" si="0"/>
        <v>413</v>
      </c>
      <c r="G32" s="32">
        <v>160</v>
      </c>
      <c r="H32" s="31">
        <f t="shared" si="1"/>
        <v>77.294685990338166</v>
      </c>
      <c r="I32" s="32">
        <v>113</v>
      </c>
      <c r="J32" s="33">
        <f t="shared" si="2"/>
        <v>54.854368932038831</v>
      </c>
      <c r="K32" s="29">
        <f t="shared" si="3"/>
        <v>273</v>
      </c>
      <c r="L32" s="33">
        <f t="shared" si="4"/>
        <v>66.101694915254242</v>
      </c>
      <c r="M32" s="32">
        <v>10</v>
      </c>
      <c r="N32" s="31">
        <f t="shared" si="5"/>
        <v>6.25</v>
      </c>
      <c r="O32" s="32">
        <v>3</v>
      </c>
      <c r="P32" s="31">
        <f t="shared" si="6"/>
        <v>2.6548672566371683</v>
      </c>
      <c r="Q32" s="29">
        <f t="shared" si="7"/>
        <v>13</v>
      </c>
      <c r="R32" s="31">
        <f t="shared" si="8"/>
        <v>4.7619047619047619</v>
      </c>
      <c r="S32" s="32">
        <v>3</v>
      </c>
      <c r="T32" s="31">
        <f t="shared" si="9"/>
        <v>1.4492753623188406</v>
      </c>
      <c r="U32" s="32">
        <v>1</v>
      </c>
      <c r="V32" s="31">
        <f t="shared" si="10"/>
        <v>0.48543689320388345</v>
      </c>
      <c r="W32" s="29">
        <f t="shared" si="11"/>
        <v>4</v>
      </c>
      <c r="X32" s="31">
        <f t="shared" si="12"/>
        <v>0.96852300242130751</v>
      </c>
      <c r="Y32" s="2"/>
      <c r="Z32" s="2"/>
    </row>
    <row r="33" spans="1:26" ht="19.5" customHeight="1">
      <c r="A33" s="27">
        <v>23</v>
      </c>
      <c r="B33" s="28" t="str">
        <f>'[1]11'!B31</f>
        <v>Sampung</v>
      </c>
      <c r="C33" s="28" t="str">
        <f>'[1]11'!C31</f>
        <v>Sampung</v>
      </c>
      <c r="D33" s="29">
        <f>'[1]21'!D34</f>
        <v>156</v>
      </c>
      <c r="E33" s="29">
        <f>'[1]21'!G34</f>
        <v>161</v>
      </c>
      <c r="F33" s="29">
        <f t="shared" si="0"/>
        <v>317</v>
      </c>
      <c r="G33" s="32">
        <v>98</v>
      </c>
      <c r="H33" s="31">
        <f t="shared" si="1"/>
        <v>62.820512820512818</v>
      </c>
      <c r="I33" s="32">
        <v>102</v>
      </c>
      <c r="J33" s="33">
        <f t="shared" si="2"/>
        <v>63.354037267080741</v>
      </c>
      <c r="K33" s="29">
        <f t="shared" si="3"/>
        <v>200</v>
      </c>
      <c r="L33" s="33">
        <f t="shared" si="4"/>
        <v>63.09148264984227</v>
      </c>
      <c r="M33" s="32">
        <v>8</v>
      </c>
      <c r="N33" s="31">
        <f t="shared" si="5"/>
        <v>8.1632653061224492</v>
      </c>
      <c r="O33" s="32">
        <v>2</v>
      </c>
      <c r="P33" s="31">
        <f t="shared" si="6"/>
        <v>1.9607843137254901</v>
      </c>
      <c r="Q33" s="29">
        <f t="shared" si="7"/>
        <v>10</v>
      </c>
      <c r="R33" s="31">
        <f t="shared" si="8"/>
        <v>5</v>
      </c>
      <c r="S33" s="32">
        <v>5</v>
      </c>
      <c r="T33" s="31">
        <f t="shared" si="9"/>
        <v>3.2051282051282048</v>
      </c>
      <c r="U33" s="32">
        <v>0</v>
      </c>
      <c r="V33" s="31">
        <f t="shared" si="10"/>
        <v>0</v>
      </c>
      <c r="W33" s="29">
        <f t="shared" si="11"/>
        <v>5</v>
      </c>
      <c r="X33" s="31">
        <f t="shared" si="12"/>
        <v>1.5772870662460567</v>
      </c>
      <c r="Y33" s="2"/>
      <c r="Z33" s="2"/>
    </row>
    <row r="34" spans="1:26" ht="19.5" customHeight="1">
      <c r="A34" s="27">
        <v>24</v>
      </c>
      <c r="B34" s="28">
        <f>'[1]11'!B32</f>
        <v>0</v>
      </c>
      <c r="C34" s="28" t="str">
        <f>'[1]11'!C32</f>
        <v>Kunti</v>
      </c>
      <c r="D34" s="29">
        <f>'[1]21'!D35</f>
        <v>86</v>
      </c>
      <c r="E34" s="29">
        <f>'[1]21'!G35</f>
        <v>86</v>
      </c>
      <c r="F34" s="29">
        <f t="shared" si="0"/>
        <v>172</v>
      </c>
      <c r="G34" s="32">
        <v>47</v>
      </c>
      <c r="H34" s="31">
        <f t="shared" si="1"/>
        <v>54.651162790697668</v>
      </c>
      <c r="I34" s="32">
        <v>47</v>
      </c>
      <c r="J34" s="33">
        <f t="shared" si="2"/>
        <v>54.651162790697668</v>
      </c>
      <c r="K34" s="29">
        <f t="shared" si="3"/>
        <v>94</v>
      </c>
      <c r="L34" s="33">
        <f t="shared" si="4"/>
        <v>54.651162790697668</v>
      </c>
      <c r="M34" s="32">
        <v>5</v>
      </c>
      <c r="N34" s="31">
        <f t="shared" si="5"/>
        <v>10.638297872340425</v>
      </c>
      <c r="O34" s="32">
        <v>3</v>
      </c>
      <c r="P34" s="31">
        <f t="shared" si="6"/>
        <v>6.3829787234042552</v>
      </c>
      <c r="Q34" s="29">
        <f t="shared" si="7"/>
        <v>8</v>
      </c>
      <c r="R34" s="31">
        <f t="shared" si="8"/>
        <v>8.5106382978723403</v>
      </c>
      <c r="S34" s="32">
        <v>0</v>
      </c>
      <c r="T34" s="31">
        <f t="shared" si="9"/>
        <v>0</v>
      </c>
      <c r="U34" s="32">
        <v>1</v>
      </c>
      <c r="V34" s="31">
        <f t="shared" si="10"/>
        <v>1.1627906976744187</v>
      </c>
      <c r="W34" s="29">
        <f t="shared" si="11"/>
        <v>1</v>
      </c>
      <c r="X34" s="31">
        <f t="shared" si="12"/>
        <v>0.58139534883720934</v>
      </c>
      <c r="Y34" s="2"/>
      <c r="Z34" s="2"/>
    </row>
    <row r="35" spans="1:26" ht="19.5" customHeight="1">
      <c r="A35" s="27">
        <v>25</v>
      </c>
      <c r="B35" s="28" t="str">
        <f>'[1]11'!B33</f>
        <v>Sukorejo</v>
      </c>
      <c r="C35" s="28" t="str">
        <f>'[1]11'!C33</f>
        <v>Sukorejo</v>
      </c>
      <c r="D35" s="29">
        <f>'[1]21'!D36</f>
        <v>354</v>
      </c>
      <c r="E35" s="29">
        <f>'[1]21'!G36</f>
        <v>360</v>
      </c>
      <c r="F35" s="29">
        <f t="shared" si="0"/>
        <v>714</v>
      </c>
      <c r="G35" s="32">
        <v>245</v>
      </c>
      <c r="H35" s="31">
        <f t="shared" si="1"/>
        <v>69.209039548022602</v>
      </c>
      <c r="I35" s="32">
        <v>200</v>
      </c>
      <c r="J35" s="33">
        <f t="shared" si="2"/>
        <v>55.555555555555557</v>
      </c>
      <c r="K35" s="29">
        <f t="shared" si="3"/>
        <v>445</v>
      </c>
      <c r="L35" s="33">
        <f t="shared" si="4"/>
        <v>62.324929971988794</v>
      </c>
      <c r="M35" s="32">
        <v>13</v>
      </c>
      <c r="N35" s="31">
        <f t="shared" si="5"/>
        <v>5.3061224489795915</v>
      </c>
      <c r="O35" s="32">
        <v>12</v>
      </c>
      <c r="P35" s="31">
        <f t="shared" si="6"/>
        <v>6</v>
      </c>
      <c r="Q35" s="29">
        <f t="shared" si="7"/>
        <v>25</v>
      </c>
      <c r="R35" s="31">
        <f t="shared" si="8"/>
        <v>5.6179775280898872</v>
      </c>
      <c r="S35" s="32">
        <v>3</v>
      </c>
      <c r="T35" s="31">
        <f t="shared" si="9"/>
        <v>0.84745762711864403</v>
      </c>
      <c r="U35" s="32">
        <v>4</v>
      </c>
      <c r="V35" s="31">
        <f t="shared" si="10"/>
        <v>1.1111111111111112</v>
      </c>
      <c r="W35" s="29">
        <f t="shared" si="11"/>
        <v>7</v>
      </c>
      <c r="X35" s="31">
        <f t="shared" si="12"/>
        <v>0.98039215686274506</v>
      </c>
      <c r="Y35" s="2"/>
      <c r="Z35" s="2"/>
    </row>
    <row r="36" spans="1:26" ht="19.5" customHeight="1">
      <c r="A36" s="27">
        <v>26</v>
      </c>
      <c r="B36" s="28" t="str">
        <f>'[1]11'!B34</f>
        <v>Ponorogo</v>
      </c>
      <c r="C36" s="28" t="str">
        <f>'[1]11'!C34</f>
        <v>Po. Utara</v>
      </c>
      <c r="D36" s="29">
        <f>'[1]21'!D37</f>
        <v>241</v>
      </c>
      <c r="E36" s="29">
        <f>'[1]21'!G37</f>
        <v>245</v>
      </c>
      <c r="F36" s="29">
        <f t="shared" si="0"/>
        <v>486</v>
      </c>
      <c r="G36" s="32">
        <v>156</v>
      </c>
      <c r="H36" s="31">
        <f t="shared" si="1"/>
        <v>64.730290456431533</v>
      </c>
      <c r="I36" s="32">
        <v>165</v>
      </c>
      <c r="J36" s="33">
        <f t="shared" si="2"/>
        <v>67.346938775510196</v>
      </c>
      <c r="K36" s="29">
        <f t="shared" si="3"/>
        <v>321</v>
      </c>
      <c r="L36" s="33">
        <f t="shared" si="4"/>
        <v>66.049382716049394</v>
      </c>
      <c r="M36" s="32">
        <v>10</v>
      </c>
      <c r="N36" s="31">
        <f t="shared" si="5"/>
        <v>6.4102564102564097</v>
      </c>
      <c r="O36" s="32">
        <v>7</v>
      </c>
      <c r="P36" s="31">
        <f t="shared" si="6"/>
        <v>4.2424242424242431</v>
      </c>
      <c r="Q36" s="29">
        <f t="shared" si="7"/>
        <v>17</v>
      </c>
      <c r="R36" s="31">
        <f t="shared" si="8"/>
        <v>5.29595015576324</v>
      </c>
      <c r="S36" s="32">
        <v>7</v>
      </c>
      <c r="T36" s="31">
        <f t="shared" si="9"/>
        <v>2.904564315352697</v>
      </c>
      <c r="U36" s="32">
        <v>2</v>
      </c>
      <c r="V36" s="31">
        <f t="shared" si="10"/>
        <v>0.81632653061224492</v>
      </c>
      <c r="W36" s="29">
        <f t="shared" si="11"/>
        <v>9</v>
      </c>
      <c r="X36" s="31">
        <f t="shared" si="12"/>
        <v>1.8518518518518516</v>
      </c>
      <c r="Y36" s="2"/>
      <c r="Z36" s="2"/>
    </row>
    <row r="37" spans="1:26" ht="19.5" customHeight="1">
      <c r="A37" s="27">
        <v>27</v>
      </c>
      <c r="B37" s="28">
        <f>'[1]11'!B35</f>
        <v>0</v>
      </c>
      <c r="C37" s="28" t="str">
        <f>'[1]11'!C35</f>
        <v>Po. Selatan</v>
      </c>
      <c r="D37" s="29">
        <f>'[1]21'!D38</f>
        <v>219</v>
      </c>
      <c r="E37" s="29">
        <f>'[1]21'!G38</f>
        <v>220</v>
      </c>
      <c r="F37" s="29">
        <f t="shared" si="0"/>
        <v>439</v>
      </c>
      <c r="G37" s="32">
        <v>149</v>
      </c>
      <c r="H37" s="31">
        <f t="shared" si="1"/>
        <v>68.036529680365305</v>
      </c>
      <c r="I37" s="32">
        <v>118</v>
      </c>
      <c r="J37" s="33">
        <f t="shared" si="2"/>
        <v>53.63636363636364</v>
      </c>
      <c r="K37" s="29">
        <f t="shared" si="3"/>
        <v>267</v>
      </c>
      <c r="L37" s="33">
        <f t="shared" si="4"/>
        <v>60.820045558086555</v>
      </c>
      <c r="M37" s="32">
        <v>8</v>
      </c>
      <c r="N37" s="31">
        <f t="shared" si="5"/>
        <v>5.3691275167785237</v>
      </c>
      <c r="O37" s="32">
        <v>7</v>
      </c>
      <c r="P37" s="31">
        <f t="shared" si="6"/>
        <v>5.9322033898305087</v>
      </c>
      <c r="Q37" s="29">
        <f t="shared" si="7"/>
        <v>15</v>
      </c>
      <c r="R37" s="31">
        <f t="shared" si="8"/>
        <v>5.6179775280898872</v>
      </c>
      <c r="S37" s="32">
        <v>6</v>
      </c>
      <c r="T37" s="31">
        <f t="shared" si="9"/>
        <v>2.7397260273972601</v>
      </c>
      <c r="U37" s="32">
        <v>6</v>
      </c>
      <c r="V37" s="31">
        <f t="shared" si="10"/>
        <v>2.7272727272727271</v>
      </c>
      <c r="W37" s="29">
        <f t="shared" si="11"/>
        <v>12</v>
      </c>
      <c r="X37" s="31">
        <f t="shared" si="12"/>
        <v>2.7334851936218678</v>
      </c>
      <c r="Y37" s="2"/>
      <c r="Z37" s="2"/>
    </row>
    <row r="38" spans="1:26" ht="19.5" customHeight="1">
      <c r="A38" s="27">
        <v>28</v>
      </c>
      <c r="B38" s="28" t="str">
        <f>'[1]11'!B36</f>
        <v>Babadan</v>
      </c>
      <c r="C38" s="28" t="str">
        <f>'[1]11'!C36</f>
        <v>Babadan</v>
      </c>
      <c r="D38" s="29">
        <f>'[1]21'!D39</f>
        <v>244</v>
      </c>
      <c r="E38" s="29">
        <f>'[1]21'!G39</f>
        <v>246</v>
      </c>
      <c r="F38" s="29">
        <f t="shared" si="0"/>
        <v>490</v>
      </c>
      <c r="G38" s="32">
        <v>130</v>
      </c>
      <c r="H38" s="31">
        <f t="shared" si="1"/>
        <v>53.278688524590166</v>
      </c>
      <c r="I38" s="32">
        <v>144</v>
      </c>
      <c r="J38" s="33">
        <f t="shared" si="2"/>
        <v>58.536585365853654</v>
      </c>
      <c r="K38" s="29">
        <f t="shared" si="3"/>
        <v>274</v>
      </c>
      <c r="L38" s="33">
        <f t="shared" si="4"/>
        <v>55.91836734693878</v>
      </c>
      <c r="M38" s="32">
        <v>8</v>
      </c>
      <c r="N38" s="31">
        <f t="shared" si="5"/>
        <v>6.1538461538461542</v>
      </c>
      <c r="O38" s="32">
        <v>11</v>
      </c>
      <c r="P38" s="31">
        <f t="shared" si="6"/>
        <v>7.6388888888888893</v>
      </c>
      <c r="Q38" s="29">
        <f t="shared" si="7"/>
        <v>19</v>
      </c>
      <c r="R38" s="31">
        <f t="shared" si="8"/>
        <v>6.9343065693430654</v>
      </c>
      <c r="S38" s="32">
        <v>6</v>
      </c>
      <c r="T38" s="31">
        <f t="shared" si="9"/>
        <v>2.459016393442623</v>
      </c>
      <c r="U38" s="32">
        <v>9</v>
      </c>
      <c r="V38" s="31">
        <f t="shared" si="10"/>
        <v>3.6585365853658534</v>
      </c>
      <c r="W38" s="29">
        <f t="shared" si="11"/>
        <v>15</v>
      </c>
      <c r="X38" s="31">
        <f t="shared" si="12"/>
        <v>3.0612244897959182</v>
      </c>
      <c r="Y38" s="2"/>
      <c r="Z38" s="2"/>
    </row>
    <row r="39" spans="1:26" ht="19.5" customHeight="1">
      <c r="A39" s="27">
        <v>29</v>
      </c>
      <c r="B39" s="28">
        <f>'[1]11'!B37</f>
        <v>0</v>
      </c>
      <c r="C39" s="28" t="str">
        <f>'[1]11'!C37</f>
        <v>Sukosari</v>
      </c>
      <c r="D39" s="29">
        <f>'[1]21'!D40</f>
        <v>179</v>
      </c>
      <c r="E39" s="29">
        <f>'[1]21'!G40</f>
        <v>180</v>
      </c>
      <c r="F39" s="29">
        <f t="shared" si="0"/>
        <v>359</v>
      </c>
      <c r="G39" s="32">
        <v>103</v>
      </c>
      <c r="H39" s="31">
        <f t="shared" si="1"/>
        <v>57.541899441340782</v>
      </c>
      <c r="I39" s="32">
        <v>110</v>
      </c>
      <c r="J39" s="33">
        <f t="shared" si="2"/>
        <v>61.111111111111114</v>
      </c>
      <c r="K39" s="29">
        <f t="shared" si="3"/>
        <v>213</v>
      </c>
      <c r="L39" s="33">
        <f t="shared" si="4"/>
        <v>59.33147632311978</v>
      </c>
      <c r="M39" s="32">
        <v>2</v>
      </c>
      <c r="N39" s="31">
        <f t="shared" si="5"/>
        <v>1.9417475728155338</v>
      </c>
      <c r="O39" s="32">
        <v>4</v>
      </c>
      <c r="P39" s="31">
        <f t="shared" si="6"/>
        <v>3.6363636363636362</v>
      </c>
      <c r="Q39" s="29">
        <f t="shared" si="7"/>
        <v>6</v>
      </c>
      <c r="R39" s="31">
        <f t="shared" si="8"/>
        <v>2.8169014084507045</v>
      </c>
      <c r="S39" s="32">
        <v>0</v>
      </c>
      <c r="T39" s="31">
        <f t="shared" si="9"/>
        <v>0</v>
      </c>
      <c r="U39" s="32">
        <v>1</v>
      </c>
      <c r="V39" s="31">
        <f t="shared" si="10"/>
        <v>0.55555555555555558</v>
      </c>
      <c r="W39" s="29">
        <f t="shared" si="11"/>
        <v>1</v>
      </c>
      <c r="X39" s="31">
        <f t="shared" si="12"/>
        <v>0.2785515320334262</v>
      </c>
      <c r="Y39" s="2"/>
      <c r="Z39" s="2"/>
    </row>
    <row r="40" spans="1:26" ht="19.5" customHeight="1">
      <c r="A40" s="27">
        <v>30</v>
      </c>
      <c r="B40" s="28" t="str">
        <f>'[1]11'!B38</f>
        <v>Jenangan</v>
      </c>
      <c r="C40" s="28" t="str">
        <f>'[1]11'!C38</f>
        <v>Jenangan</v>
      </c>
      <c r="D40" s="29">
        <f>'[1]21'!D41</f>
        <v>232</v>
      </c>
      <c r="E40" s="29">
        <f>'[1]21'!G41</f>
        <v>234</v>
      </c>
      <c r="F40" s="29">
        <f t="shared" si="0"/>
        <v>466</v>
      </c>
      <c r="G40" s="32">
        <v>131</v>
      </c>
      <c r="H40" s="31">
        <f t="shared" si="1"/>
        <v>56.465517241379317</v>
      </c>
      <c r="I40" s="32">
        <v>122</v>
      </c>
      <c r="J40" s="33">
        <f t="shared" si="2"/>
        <v>52.136752136752143</v>
      </c>
      <c r="K40" s="29">
        <f t="shared" si="3"/>
        <v>253</v>
      </c>
      <c r="L40" s="33">
        <f t="shared" si="4"/>
        <v>54.291845493562228</v>
      </c>
      <c r="M40" s="32">
        <v>0</v>
      </c>
      <c r="N40" s="31">
        <f t="shared" si="5"/>
        <v>0</v>
      </c>
      <c r="O40" s="32">
        <v>6</v>
      </c>
      <c r="P40" s="31">
        <f t="shared" si="6"/>
        <v>4.918032786885246</v>
      </c>
      <c r="Q40" s="29">
        <f t="shared" si="7"/>
        <v>6</v>
      </c>
      <c r="R40" s="31">
        <f t="shared" si="8"/>
        <v>2.3715415019762842</v>
      </c>
      <c r="S40" s="32">
        <v>1</v>
      </c>
      <c r="T40" s="31">
        <f t="shared" si="9"/>
        <v>0.43103448275862066</v>
      </c>
      <c r="U40" s="32">
        <v>4</v>
      </c>
      <c r="V40" s="31">
        <f t="shared" si="10"/>
        <v>1.7094017094017095</v>
      </c>
      <c r="W40" s="29">
        <f t="shared" si="11"/>
        <v>5</v>
      </c>
      <c r="X40" s="31">
        <f t="shared" si="12"/>
        <v>1.0729613733905579</v>
      </c>
      <c r="Y40" s="2"/>
      <c r="Z40" s="2"/>
    </row>
    <row r="41" spans="1:26" ht="19.5" customHeight="1">
      <c r="A41" s="27">
        <v>31</v>
      </c>
      <c r="B41" s="28">
        <f>'[1]11'!B39</f>
        <v>0</v>
      </c>
      <c r="C41" s="28" t="str">
        <f>'[1]11'!C39</f>
        <v>Setono</v>
      </c>
      <c r="D41" s="29">
        <f>'[1]21'!D42</f>
        <v>141</v>
      </c>
      <c r="E41" s="29">
        <f>'[1]21'!G42</f>
        <v>143</v>
      </c>
      <c r="F41" s="29">
        <f t="shared" si="0"/>
        <v>284</v>
      </c>
      <c r="G41" s="32">
        <v>93</v>
      </c>
      <c r="H41" s="31">
        <f t="shared" si="1"/>
        <v>65.957446808510639</v>
      </c>
      <c r="I41" s="32">
        <v>97</v>
      </c>
      <c r="J41" s="33">
        <f t="shared" si="2"/>
        <v>67.832167832167841</v>
      </c>
      <c r="K41" s="29">
        <f t="shared" si="3"/>
        <v>190</v>
      </c>
      <c r="L41" s="33">
        <f t="shared" si="4"/>
        <v>66.901408450704224</v>
      </c>
      <c r="M41" s="32">
        <v>5</v>
      </c>
      <c r="N41" s="31">
        <f t="shared" si="5"/>
        <v>5.376344086021505</v>
      </c>
      <c r="O41" s="32">
        <v>7</v>
      </c>
      <c r="P41" s="31">
        <f t="shared" si="6"/>
        <v>7.216494845360824</v>
      </c>
      <c r="Q41" s="29">
        <f t="shared" si="7"/>
        <v>12</v>
      </c>
      <c r="R41" s="31">
        <f t="shared" si="8"/>
        <v>6.3157894736842106</v>
      </c>
      <c r="S41" s="32">
        <v>1</v>
      </c>
      <c r="T41" s="31">
        <f t="shared" si="9"/>
        <v>0.70921985815602839</v>
      </c>
      <c r="U41" s="32">
        <v>0</v>
      </c>
      <c r="V41" s="31">
        <f t="shared" si="10"/>
        <v>0</v>
      </c>
      <c r="W41" s="29">
        <f t="shared" si="11"/>
        <v>1</v>
      </c>
      <c r="X41" s="31">
        <f t="shared" si="12"/>
        <v>0.35211267605633806</v>
      </c>
      <c r="Y41" s="2"/>
      <c r="Z41" s="2"/>
    </row>
    <row r="42" spans="1:26" ht="19.5" customHeight="1">
      <c r="A42" s="27">
        <v>32</v>
      </c>
      <c r="B42" s="28" t="str">
        <f>'[1]11'!B40</f>
        <v>Ngebel</v>
      </c>
      <c r="C42" s="28" t="str">
        <f>'[1]11'!C40</f>
        <v>Ngebel</v>
      </c>
      <c r="D42" s="29">
        <f>'[1]21'!D43</f>
        <v>131</v>
      </c>
      <c r="E42" s="29">
        <f>'[1]21'!G43</f>
        <v>130</v>
      </c>
      <c r="F42" s="29">
        <f t="shared" si="0"/>
        <v>261</v>
      </c>
      <c r="G42" s="32">
        <v>73</v>
      </c>
      <c r="H42" s="31">
        <f t="shared" si="1"/>
        <v>55.725190839694662</v>
      </c>
      <c r="I42" s="32">
        <v>66</v>
      </c>
      <c r="J42" s="33">
        <f t="shared" si="2"/>
        <v>50.769230769230766</v>
      </c>
      <c r="K42" s="29">
        <f t="shared" si="3"/>
        <v>139</v>
      </c>
      <c r="L42" s="33">
        <f t="shared" si="4"/>
        <v>53.256704980842919</v>
      </c>
      <c r="M42" s="32">
        <v>3</v>
      </c>
      <c r="N42" s="31">
        <f t="shared" si="5"/>
        <v>4.10958904109589</v>
      </c>
      <c r="O42" s="32">
        <v>7</v>
      </c>
      <c r="P42" s="31">
        <f t="shared" si="6"/>
        <v>10.606060606060606</v>
      </c>
      <c r="Q42" s="29">
        <f t="shared" si="7"/>
        <v>10</v>
      </c>
      <c r="R42" s="31">
        <f t="shared" si="8"/>
        <v>7.1942446043165464</v>
      </c>
      <c r="S42" s="32">
        <v>1</v>
      </c>
      <c r="T42" s="31">
        <f t="shared" si="9"/>
        <v>0.76335877862595414</v>
      </c>
      <c r="U42" s="32">
        <v>0</v>
      </c>
      <c r="V42" s="31">
        <f t="shared" si="10"/>
        <v>0</v>
      </c>
      <c r="W42" s="29">
        <f t="shared" si="11"/>
        <v>1</v>
      </c>
      <c r="X42" s="31">
        <f t="shared" si="12"/>
        <v>0.38314176245210724</v>
      </c>
      <c r="Y42" s="2"/>
      <c r="Z42" s="2"/>
    </row>
    <row r="43" spans="1:26" ht="19.5" customHeight="1" thickBot="1">
      <c r="A43" s="34" t="s">
        <v>17</v>
      </c>
      <c r="B43" s="35"/>
      <c r="C43" s="36"/>
      <c r="D43" s="37">
        <f t="shared" ref="D43:G43" si="13">SUM(D11:D42)</f>
        <v>5746</v>
      </c>
      <c r="E43" s="37">
        <f t="shared" si="13"/>
        <v>5790</v>
      </c>
      <c r="F43" s="37">
        <f t="shared" si="13"/>
        <v>11536</v>
      </c>
      <c r="G43" s="37">
        <f t="shared" si="13"/>
        <v>3783</v>
      </c>
      <c r="H43" s="38">
        <f t="shared" si="1"/>
        <v>65.837104072398191</v>
      </c>
      <c r="I43" s="37">
        <f>SUM(I11:I42)</f>
        <v>3539</v>
      </c>
      <c r="J43" s="39">
        <f t="shared" si="2"/>
        <v>61.122625215889471</v>
      </c>
      <c r="K43" s="37">
        <f>SUM(K11:K42)</f>
        <v>7322</v>
      </c>
      <c r="L43" s="39">
        <f t="shared" si="4"/>
        <v>63.470873786407765</v>
      </c>
      <c r="M43" s="37">
        <f>SUM(M11:M42)</f>
        <v>184</v>
      </c>
      <c r="N43" s="38">
        <f t="shared" si="5"/>
        <v>4.8638646576790912</v>
      </c>
      <c r="O43" s="37">
        <f>SUM(O11:O42)</f>
        <v>189</v>
      </c>
      <c r="P43" s="40">
        <f t="shared" si="6"/>
        <v>5.3404916643119531</v>
      </c>
      <c r="Q43" s="37">
        <f>SUM(Q11:Q42)</f>
        <v>373</v>
      </c>
      <c r="R43" s="38">
        <f t="shared" si="8"/>
        <v>5.0942365473914233</v>
      </c>
      <c r="S43" s="37">
        <f>SUM(S11:S42)</f>
        <v>89</v>
      </c>
      <c r="T43" s="38">
        <f t="shared" si="9"/>
        <v>1.54890358510268</v>
      </c>
      <c r="U43" s="37">
        <f>SUM(U11:U42)</f>
        <v>64</v>
      </c>
      <c r="V43" s="38">
        <f t="shared" si="10"/>
        <v>1.1053540587219344</v>
      </c>
      <c r="W43" s="37">
        <f t="shared" si="11"/>
        <v>153</v>
      </c>
      <c r="X43" s="38">
        <f t="shared" si="12"/>
        <v>1.3262829403606102</v>
      </c>
      <c r="Y43" s="2"/>
      <c r="Z43" s="2"/>
    </row>
    <row r="44" spans="1:26" ht="19.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42"/>
      <c r="R44" s="42"/>
      <c r="S44" s="41"/>
      <c r="T44" s="42"/>
      <c r="U44" s="42"/>
      <c r="V44" s="42"/>
      <c r="W44" s="42"/>
      <c r="X44" s="42"/>
      <c r="Y44" s="2"/>
      <c r="Z44" s="2"/>
    </row>
    <row r="45" spans="1:26" ht="15.75" customHeight="1">
      <c r="A45" s="2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4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W8:X8"/>
    <mergeCell ref="K8:L8"/>
    <mergeCell ref="M8:N8"/>
    <mergeCell ref="O8:P8"/>
    <mergeCell ref="Q8:R8"/>
    <mergeCell ref="S8:T8"/>
    <mergeCell ref="U8:V8"/>
    <mergeCell ref="A3:X3"/>
    <mergeCell ref="A7:A9"/>
    <mergeCell ref="B7:B9"/>
    <mergeCell ref="C7:C9"/>
    <mergeCell ref="D7:F8"/>
    <mergeCell ref="G7:L7"/>
    <mergeCell ref="M7:R7"/>
    <mergeCell ref="S7:X7"/>
    <mergeCell ref="G8:H8"/>
    <mergeCell ref="I8:J8"/>
  </mergeCells>
  <printOptions horizontalCentered="1"/>
  <pageMargins left="1.6929133858267718" right="0.9055118110236221" top="1.1417322834645669" bottom="0.905511811023622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0DB6-879D-4A31-9C6F-B4D92A27B6B8}">
  <sheetPr>
    <pageSetUpPr fitToPage="1"/>
  </sheetPr>
  <dimension ref="A1:Z1000"/>
  <sheetViews>
    <sheetView workbookViewId="0">
      <selection activeCell="G7" sqref="G7:L7"/>
    </sheetView>
  </sheetViews>
  <sheetFormatPr defaultColWidth="14.42578125" defaultRowHeight="15" customHeight="1"/>
  <cols>
    <col min="1" max="1" width="5.85546875" style="3" customWidth="1"/>
    <col min="2" max="3" width="21.85546875" style="3" customWidth="1"/>
    <col min="4" max="6" width="10.140625" style="3" customWidth="1"/>
    <col min="7" max="7" width="11.28515625" style="3" customWidth="1"/>
    <col min="8" max="8" width="9.140625" style="3" customWidth="1"/>
    <col min="9" max="9" width="12.7109375" style="3" customWidth="1"/>
    <col min="10" max="10" width="9.140625" style="3" customWidth="1"/>
    <col min="11" max="11" width="13.85546875" style="3" customWidth="1"/>
    <col min="12" max="12" width="9.140625" style="3" customWidth="1"/>
    <col min="13" max="13" width="13.28515625" style="3" customWidth="1"/>
    <col min="14" max="14" width="9.140625" style="3" customWidth="1"/>
    <col min="15" max="15" width="12.42578125" style="3" customWidth="1"/>
    <col min="16" max="16" width="9.140625" style="3" customWidth="1"/>
    <col min="17" max="17" width="13.28515625" style="3" customWidth="1"/>
    <col min="18" max="18" width="9.140625" style="3" customWidth="1"/>
    <col min="19" max="19" width="10.7109375" style="3" customWidth="1"/>
    <col min="20" max="20" width="9.140625" style="3" customWidth="1"/>
    <col min="21" max="21" width="10.7109375" style="3" customWidth="1"/>
    <col min="22" max="22" width="9.140625" style="3" customWidth="1"/>
    <col min="23" max="23" width="13.5703125" style="3" customWidth="1"/>
    <col min="24" max="24" width="13.85546875" style="3" customWidth="1"/>
    <col min="25" max="26" width="9.140625" style="3" customWidth="1"/>
    <col min="27" max="16384" width="14.42578125" style="3"/>
  </cols>
  <sheetData>
    <row r="1" spans="1:26" ht="15.75">
      <c r="A1" s="1" t="s">
        <v>19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" t="s">
        <v>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2"/>
      <c r="Z3" s="2"/>
    </row>
    <row r="4" spans="1:26" ht="15.75">
      <c r="A4" s="6"/>
      <c r="B4" s="6"/>
      <c r="C4" s="6"/>
      <c r="D4" s="6"/>
      <c r="E4" s="6"/>
      <c r="F4" s="6"/>
      <c r="G4" s="6"/>
      <c r="H4" s="2"/>
      <c r="I4" s="2"/>
      <c r="J4" s="7" t="s">
        <v>3</v>
      </c>
      <c r="K4" s="8" t="str">
        <f>'[1]1'!$F$5</f>
        <v>PONOROGO</v>
      </c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2"/>
      <c r="Z4" s="2"/>
    </row>
    <row r="5" spans="1:26" ht="15.75">
      <c r="A5" s="6"/>
      <c r="B5" s="6"/>
      <c r="C5" s="6"/>
      <c r="D5" s="6"/>
      <c r="E5" s="6"/>
      <c r="F5" s="6"/>
      <c r="G5" s="6"/>
      <c r="H5" s="2"/>
      <c r="I5" s="2"/>
      <c r="J5" s="7" t="s">
        <v>4</v>
      </c>
      <c r="K5" s="8">
        <f>'[1]1'!$F$6</f>
        <v>2025</v>
      </c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2"/>
      <c r="Z5" s="2"/>
    </row>
    <row r="6" spans="1:26" ht="15.75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/>
      <c r="T6" s="2"/>
      <c r="U6" s="2"/>
      <c r="V6" s="2"/>
      <c r="W6" s="2"/>
      <c r="X6" s="2"/>
      <c r="Y6" s="2"/>
      <c r="Z6" s="2"/>
    </row>
    <row r="7" spans="1:26" ht="42.75" customHeight="1">
      <c r="A7" s="11" t="s">
        <v>5</v>
      </c>
      <c r="B7" s="11" t="s">
        <v>6</v>
      </c>
      <c r="C7" s="11" t="s">
        <v>7</v>
      </c>
      <c r="D7" s="44" t="s">
        <v>8</v>
      </c>
      <c r="E7" s="5"/>
      <c r="F7" s="13"/>
      <c r="G7" s="14" t="s">
        <v>21</v>
      </c>
      <c r="H7" s="15"/>
      <c r="I7" s="15"/>
      <c r="J7" s="15"/>
      <c r="K7" s="15"/>
      <c r="L7" s="16"/>
      <c r="M7" s="14" t="s">
        <v>22</v>
      </c>
      <c r="N7" s="15"/>
      <c r="O7" s="15"/>
      <c r="P7" s="15"/>
      <c r="Q7" s="15"/>
      <c r="R7" s="16"/>
      <c r="S7" s="45" t="s">
        <v>23</v>
      </c>
      <c r="T7" s="46"/>
      <c r="U7" s="46"/>
      <c r="V7" s="46"/>
      <c r="W7" s="46"/>
      <c r="X7" s="47"/>
      <c r="Y7" s="2"/>
      <c r="Z7" s="2"/>
    </row>
    <row r="8" spans="1:26">
      <c r="A8" s="17"/>
      <c r="B8" s="17"/>
      <c r="C8" s="17"/>
      <c r="D8" s="18"/>
      <c r="E8" s="15"/>
      <c r="F8" s="16"/>
      <c r="G8" s="19" t="s">
        <v>12</v>
      </c>
      <c r="H8" s="20"/>
      <c r="I8" s="19" t="s">
        <v>13</v>
      </c>
      <c r="J8" s="20"/>
      <c r="K8" s="19" t="s">
        <v>14</v>
      </c>
      <c r="L8" s="20"/>
      <c r="M8" s="19" t="s">
        <v>12</v>
      </c>
      <c r="N8" s="20"/>
      <c r="O8" s="19" t="s">
        <v>13</v>
      </c>
      <c r="P8" s="20"/>
      <c r="Q8" s="19" t="s">
        <v>14</v>
      </c>
      <c r="R8" s="20"/>
      <c r="S8" s="19" t="s">
        <v>12</v>
      </c>
      <c r="T8" s="20"/>
      <c r="U8" s="19" t="s">
        <v>13</v>
      </c>
      <c r="V8" s="20"/>
      <c r="W8" s="19" t="s">
        <v>14</v>
      </c>
      <c r="X8" s="20"/>
      <c r="Y8" s="2"/>
      <c r="Z8" s="2"/>
    </row>
    <row r="9" spans="1:26" ht="31.5">
      <c r="A9" s="21"/>
      <c r="B9" s="21"/>
      <c r="C9" s="21"/>
      <c r="D9" s="24" t="s">
        <v>12</v>
      </c>
      <c r="E9" s="24" t="s">
        <v>13</v>
      </c>
      <c r="F9" s="24" t="s">
        <v>24</v>
      </c>
      <c r="G9" s="24" t="s">
        <v>15</v>
      </c>
      <c r="H9" s="24" t="s">
        <v>16</v>
      </c>
      <c r="I9" s="24" t="s">
        <v>15</v>
      </c>
      <c r="J9" s="24" t="s">
        <v>16</v>
      </c>
      <c r="K9" s="24" t="s">
        <v>15</v>
      </c>
      <c r="L9" s="24" t="s">
        <v>16</v>
      </c>
      <c r="M9" s="24" t="s">
        <v>15</v>
      </c>
      <c r="N9" s="24" t="s">
        <v>16</v>
      </c>
      <c r="O9" s="24" t="s">
        <v>15</v>
      </c>
      <c r="P9" s="25" t="s">
        <v>16</v>
      </c>
      <c r="Q9" s="24" t="s">
        <v>15</v>
      </c>
      <c r="R9" s="24" t="s">
        <v>16</v>
      </c>
      <c r="S9" s="24" t="s">
        <v>15</v>
      </c>
      <c r="T9" s="24" t="s">
        <v>16</v>
      </c>
      <c r="U9" s="24" t="s">
        <v>15</v>
      </c>
      <c r="V9" s="25" t="s">
        <v>16</v>
      </c>
      <c r="W9" s="24" t="s">
        <v>15</v>
      </c>
      <c r="X9" s="24" t="s">
        <v>16</v>
      </c>
      <c r="Y9" s="2"/>
      <c r="Z9" s="2"/>
    </row>
    <row r="10" spans="1:26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6">
        <v>15</v>
      </c>
      <c r="P10" s="48">
        <v>16</v>
      </c>
      <c r="Q10" s="26">
        <v>17</v>
      </c>
      <c r="R10" s="26">
        <v>18</v>
      </c>
      <c r="S10" s="26">
        <v>19</v>
      </c>
      <c r="T10" s="26">
        <v>20</v>
      </c>
      <c r="U10" s="26">
        <v>21</v>
      </c>
      <c r="V10" s="26">
        <v>22</v>
      </c>
      <c r="W10" s="26">
        <v>23</v>
      </c>
      <c r="X10" s="26">
        <v>24</v>
      </c>
      <c r="Y10" s="2"/>
      <c r="Z10" s="2"/>
    </row>
    <row r="11" spans="1:26" ht="18" customHeight="1">
      <c r="A11" s="27">
        <v>1</v>
      </c>
      <c r="B11" s="28" t="str">
        <f>'[1]11'!B9</f>
        <v>Ngrayun</v>
      </c>
      <c r="C11" s="28" t="str">
        <f>'[1]11'!C9</f>
        <v>Ngrayun</v>
      </c>
      <c r="D11" s="29">
        <f>'[1]21'!D12</f>
        <v>226</v>
      </c>
      <c r="E11" s="29">
        <f>'[1]21'!G12</f>
        <v>221</v>
      </c>
      <c r="F11" s="29">
        <f t="shared" ref="F11:F42" si="0">SUM(D11:E11)</f>
        <v>447</v>
      </c>
      <c r="G11" s="32">
        <v>146</v>
      </c>
      <c r="H11" s="33">
        <f t="shared" ref="H11:H43" si="1">G11/D11*100</f>
        <v>64.601769911504419</v>
      </c>
      <c r="I11" s="32">
        <v>119</v>
      </c>
      <c r="J11" s="33">
        <f t="shared" ref="J11:J43" si="2">I11/E11*100</f>
        <v>53.846153846153847</v>
      </c>
      <c r="K11" s="29">
        <f t="shared" ref="K11:K42" si="3">G11+I11</f>
        <v>265</v>
      </c>
      <c r="L11" s="33">
        <f t="shared" ref="L11:L43" si="4">K11/F11*100</f>
        <v>59.284116331096193</v>
      </c>
      <c r="M11" s="32">
        <v>148</v>
      </c>
      <c r="N11" s="33">
        <f t="shared" ref="N11:N43" si="5">M11/D11*100</f>
        <v>65.486725663716811</v>
      </c>
      <c r="O11" s="32">
        <v>104</v>
      </c>
      <c r="P11" s="33">
        <f t="shared" ref="P11:P43" si="6">O11/E11*100</f>
        <v>47.058823529411761</v>
      </c>
      <c r="Q11" s="29">
        <f t="shared" ref="Q11:Q42" si="7">M11+O11</f>
        <v>252</v>
      </c>
      <c r="R11" s="33">
        <f t="shared" ref="R11:R43" si="8">Q11/F11*100</f>
        <v>56.375838926174495</v>
      </c>
      <c r="S11" s="32">
        <v>143</v>
      </c>
      <c r="T11" s="33">
        <f t="shared" ref="T11:T43" si="9">S11/D11*100</f>
        <v>63.274336283185839</v>
      </c>
      <c r="U11" s="32">
        <v>116</v>
      </c>
      <c r="V11" s="33">
        <f t="shared" ref="V11:V43" si="10">U11/E11*100</f>
        <v>52.488687782805435</v>
      </c>
      <c r="W11" s="29">
        <f t="shared" ref="W11:W42" si="11">S11+U11</f>
        <v>259</v>
      </c>
      <c r="X11" s="33">
        <f t="shared" ref="X11:X43" si="12">W11/F11*100</f>
        <v>57.941834451901563</v>
      </c>
      <c r="Y11" s="2"/>
      <c r="Z11" s="2"/>
    </row>
    <row r="12" spans="1:26" ht="19.5" customHeight="1">
      <c r="A12" s="27">
        <v>2</v>
      </c>
      <c r="B12" s="28">
        <f>'[1]11'!B10</f>
        <v>0</v>
      </c>
      <c r="C12" s="28" t="str">
        <f>'[1]11'!C10</f>
        <v>Selur</v>
      </c>
      <c r="D12" s="29">
        <f>'[1]21'!D13</f>
        <v>152</v>
      </c>
      <c r="E12" s="29">
        <f>'[1]21'!G13</f>
        <v>149</v>
      </c>
      <c r="F12" s="29">
        <f t="shared" si="0"/>
        <v>301</v>
      </c>
      <c r="G12" s="32">
        <v>101</v>
      </c>
      <c r="H12" s="33">
        <f t="shared" si="1"/>
        <v>66.44736842105263</v>
      </c>
      <c r="I12" s="32">
        <v>120</v>
      </c>
      <c r="J12" s="33">
        <f t="shared" si="2"/>
        <v>80.536912751677846</v>
      </c>
      <c r="K12" s="29">
        <f t="shared" si="3"/>
        <v>221</v>
      </c>
      <c r="L12" s="33">
        <f t="shared" si="4"/>
        <v>73.421926910299007</v>
      </c>
      <c r="M12" s="32">
        <v>97</v>
      </c>
      <c r="N12" s="33">
        <f t="shared" si="5"/>
        <v>63.815789473684212</v>
      </c>
      <c r="O12" s="32">
        <v>116</v>
      </c>
      <c r="P12" s="33">
        <f t="shared" si="6"/>
        <v>77.852348993288587</v>
      </c>
      <c r="Q12" s="29">
        <f t="shared" si="7"/>
        <v>213</v>
      </c>
      <c r="R12" s="33">
        <f t="shared" si="8"/>
        <v>70.7641196013289</v>
      </c>
      <c r="S12" s="32">
        <v>101</v>
      </c>
      <c r="T12" s="33">
        <f t="shared" si="9"/>
        <v>66.44736842105263</v>
      </c>
      <c r="U12" s="32">
        <v>118</v>
      </c>
      <c r="V12" s="33">
        <f t="shared" si="10"/>
        <v>79.194630872483216</v>
      </c>
      <c r="W12" s="29">
        <f t="shared" si="11"/>
        <v>219</v>
      </c>
      <c r="X12" s="33">
        <f t="shared" si="12"/>
        <v>72.757475083056477</v>
      </c>
      <c r="Y12" s="2"/>
      <c r="Z12" s="2"/>
    </row>
    <row r="13" spans="1:26" ht="19.5" customHeight="1">
      <c r="A13" s="27">
        <v>3</v>
      </c>
      <c r="B13" s="28" t="str">
        <f>'[1]11'!B11</f>
        <v>Slahung</v>
      </c>
      <c r="C13" s="28" t="str">
        <f>'[1]11'!C11</f>
        <v>Slahung</v>
      </c>
      <c r="D13" s="29">
        <f>'[1]21'!D14</f>
        <v>181</v>
      </c>
      <c r="E13" s="29">
        <f>'[1]21'!G14</f>
        <v>181</v>
      </c>
      <c r="F13" s="29">
        <f t="shared" si="0"/>
        <v>362</v>
      </c>
      <c r="G13" s="32">
        <v>94</v>
      </c>
      <c r="H13" s="33">
        <f t="shared" si="1"/>
        <v>51.933701657458563</v>
      </c>
      <c r="I13" s="32">
        <v>123</v>
      </c>
      <c r="J13" s="33">
        <f t="shared" si="2"/>
        <v>67.95580110497238</v>
      </c>
      <c r="K13" s="29">
        <f t="shared" si="3"/>
        <v>217</v>
      </c>
      <c r="L13" s="33">
        <f t="shared" si="4"/>
        <v>59.944751381215468</v>
      </c>
      <c r="M13" s="32">
        <v>93</v>
      </c>
      <c r="N13" s="33">
        <f t="shared" si="5"/>
        <v>51.381215469613259</v>
      </c>
      <c r="O13" s="32">
        <v>121</v>
      </c>
      <c r="P13" s="33">
        <f t="shared" si="6"/>
        <v>66.850828729281758</v>
      </c>
      <c r="Q13" s="29">
        <f t="shared" si="7"/>
        <v>214</v>
      </c>
      <c r="R13" s="33">
        <f t="shared" si="8"/>
        <v>59.11602209944752</v>
      </c>
      <c r="S13" s="32">
        <v>94</v>
      </c>
      <c r="T13" s="33">
        <f t="shared" si="9"/>
        <v>51.933701657458563</v>
      </c>
      <c r="U13" s="32">
        <v>122</v>
      </c>
      <c r="V13" s="33">
        <f t="shared" si="10"/>
        <v>67.403314917127076</v>
      </c>
      <c r="W13" s="29">
        <f t="shared" si="11"/>
        <v>216</v>
      </c>
      <c r="X13" s="33">
        <f t="shared" si="12"/>
        <v>59.668508287292823</v>
      </c>
      <c r="Y13" s="2"/>
      <c r="Z13" s="2"/>
    </row>
    <row r="14" spans="1:26" ht="19.5" customHeight="1">
      <c r="A14" s="27">
        <v>4</v>
      </c>
      <c r="B14" s="28">
        <f>'[1]11'!B12</f>
        <v>0</v>
      </c>
      <c r="C14" s="28" t="str">
        <f>'[1]11'!C12</f>
        <v>Nailan</v>
      </c>
      <c r="D14" s="29">
        <f>'[1]21'!D15</f>
        <v>146</v>
      </c>
      <c r="E14" s="29">
        <f>'[1]21'!G15</f>
        <v>149</v>
      </c>
      <c r="F14" s="29">
        <f t="shared" si="0"/>
        <v>295</v>
      </c>
      <c r="G14" s="32">
        <v>94</v>
      </c>
      <c r="H14" s="33">
        <f t="shared" si="1"/>
        <v>64.38356164383562</v>
      </c>
      <c r="I14" s="32">
        <v>89</v>
      </c>
      <c r="J14" s="33">
        <f t="shared" si="2"/>
        <v>59.731543624161077</v>
      </c>
      <c r="K14" s="29">
        <f t="shared" si="3"/>
        <v>183</v>
      </c>
      <c r="L14" s="33">
        <f t="shared" si="4"/>
        <v>62.033898305084747</v>
      </c>
      <c r="M14" s="32">
        <v>89</v>
      </c>
      <c r="N14" s="33">
        <f t="shared" si="5"/>
        <v>60.958904109589042</v>
      </c>
      <c r="O14" s="32">
        <v>85</v>
      </c>
      <c r="P14" s="33">
        <f t="shared" si="6"/>
        <v>57.04697986577181</v>
      </c>
      <c r="Q14" s="29">
        <f t="shared" si="7"/>
        <v>174</v>
      </c>
      <c r="R14" s="33">
        <f t="shared" si="8"/>
        <v>58.983050847457633</v>
      </c>
      <c r="S14" s="32">
        <v>94</v>
      </c>
      <c r="T14" s="33">
        <f t="shared" si="9"/>
        <v>64.38356164383562</v>
      </c>
      <c r="U14" s="32">
        <v>89</v>
      </c>
      <c r="V14" s="33">
        <f t="shared" si="10"/>
        <v>59.731543624161077</v>
      </c>
      <c r="W14" s="29">
        <f t="shared" si="11"/>
        <v>183</v>
      </c>
      <c r="X14" s="33">
        <f t="shared" si="12"/>
        <v>62.033898305084747</v>
      </c>
      <c r="Y14" s="2"/>
      <c r="Z14" s="2"/>
    </row>
    <row r="15" spans="1:26" ht="19.5" customHeight="1">
      <c r="A15" s="27">
        <v>5</v>
      </c>
      <c r="B15" s="28" t="str">
        <f>'[1]11'!B13</f>
        <v>Bungkal</v>
      </c>
      <c r="C15" s="28" t="str">
        <f>'[1]11'!C13</f>
        <v>Bungkal</v>
      </c>
      <c r="D15" s="29">
        <f>'[1]21'!D16</f>
        <v>233</v>
      </c>
      <c r="E15" s="29">
        <f>'[1]21'!G16</f>
        <v>241</v>
      </c>
      <c r="F15" s="29">
        <f t="shared" si="0"/>
        <v>474</v>
      </c>
      <c r="G15" s="32">
        <v>159</v>
      </c>
      <c r="H15" s="33">
        <f t="shared" si="1"/>
        <v>68.240343347639481</v>
      </c>
      <c r="I15" s="32">
        <v>151</v>
      </c>
      <c r="J15" s="33">
        <f t="shared" si="2"/>
        <v>62.655601659751035</v>
      </c>
      <c r="K15" s="29">
        <f t="shared" si="3"/>
        <v>310</v>
      </c>
      <c r="L15" s="33">
        <f t="shared" si="4"/>
        <v>65.400843881856545</v>
      </c>
      <c r="M15" s="32">
        <v>159</v>
      </c>
      <c r="N15" s="33">
        <f t="shared" si="5"/>
        <v>68.240343347639481</v>
      </c>
      <c r="O15" s="32">
        <v>150</v>
      </c>
      <c r="P15" s="33">
        <f t="shared" si="6"/>
        <v>62.240663900414937</v>
      </c>
      <c r="Q15" s="29">
        <f t="shared" si="7"/>
        <v>309</v>
      </c>
      <c r="R15" s="33">
        <f t="shared" si="8"/>
        <v>65.189873417721529</v>
      </c>
      <c r="S15" s="32">
        <v>159</v>
      </c>
      <c r="T15" s="33">
        <f t="shared" si="9"/>
        <v>68.240343347639481</v>
      </c>
      <c r="U15" s="32">
        <v>152</v>
      </c>
      <c r="V15" s="33">
        <f t="shared" si="10"/>
        <v>63.070539419087133</v>
      </c>
      <c r="W15" s="29">
        <f t="shared" si="11"/>
        <v>311</v>
      </c>
      <c r="X15" s="33">
        <f t="shared" si="12"/>
        <v>65.611814345991561</v>
      </c>
      <c r="Y15" s="2"/>
      <c r="Z15" s="2"/>
    </row>
    <row r="16" spans="1:26" ht="19.5" customHeight="1">
      <c r="A16" s="27">
        <v>6</v>
      </c>
      <c r="B16" s="28" t="str">
        <f>'[1]11'!B14</f>
        <v>Sambit</v>
      </c>
      <c r="C16" s="28" t="str">
        <f>'[1]11'!C14</f>
        <v>Sambit</v>
      </c>
      <c r="D16" s="29">
        <f>'[1]21'!D17</f>
        <v>108</v>
      </c>
      <c r="E16" s="29">
        <f>'[1]21'!G17</f>
        <v>112</v>
      </c>
      <c r="F16" s="29">
        <f t="shared" si="0"/>
        <v>220</v>
      </c>
      <c r="G16" s="32">
        <v>73</v>
      </c>
      <c r="H16" s="33">
        <f t="shared" si="1"/>
        <v>67.592592592592595</v>
      </c>
      <c r="I16" s="32">
        <v>78</v>
      </c>
      <c r="J16" s="33">
        <f t="shared" si="2"/>
        <v>69.642857142857139</v>
      </c>
      <c r="K16" s="29">
        <f t="shared" si="3"/>
        <v>151</v>
      </c>
      <c r="L16" s="33">
        <f t="shared" si="4"/>
        <v>68.63636363636364</v>
      </c>
      <c r="M16" s="32">
        <v>67</v>
      </c>
      <c r="N16" s="33">
        <f t="shared" si="5"/>
        <v>62.037037037037038</v>
      </c>
      <c r="O16" s="32">
        <v>74</v>
      </c>
      <c r="P16" s="33">
        <f t="shared" si="6"/>
        <v>66.071428571428569</v>
      </c>
      <c r="Q16" s="29">
        <f t="shared" si="7"/>
        <v>141</v>
      </c>
      <c r="R16" s="33">
        <f t="shared" si="8"/>
        <v>64.090909090909093</v>
      </c>
      <c r="S16" s="32">
        <v>73</v>
      </c>
      <c r="T16" s="33">
        <f t="shared" si="9"/>
        <v>67.592592592592595</v>
      </c>
      <c r="U16" s="32">
        <v>76</v>
      </c>
      <c r="V16" s="33">
        <f t="shared" si="10"/>
        <v>67.857142857142861</v>
      </c>
      <c r="W16" s="29">
        <f t="shared" si="11"/>
        <v>149</v>
      </c>
      <c r="X16" s="33">
        <f t="shared" si="12"/>
        <v>67.72727272727272</v>
      </c>
      <c r="Y16" s="2"/>
      <c r="Z16" s="2"/>
    </row>
    <row r="17" spans="1:26" ht="19.5" customHeight="1">
      <c r="A17" s="27">
        <v>7</v>
      </c>
      <c r="B17" s="28">
        <f>'[1]11'!B15</f>
        <v>0</v>
      </c>
      <c r="C17" s="28" t="str">
        <f>'[1]11'!C15</f>
        <v>Wringinanom</v>
      </c>
      <c r="D17" s="29">
        <f>'[1]21'!D18</f>
        <v>137</v>
      </c>
      <c r="E17" s="29">
        <f>'[1]21'!G18</f>
        <v>136</v>
      </c>
      <c r="F17" s="29">
        <f t="shared" si="0"/>
        <v>273</v>
      </c>
      <c r="G17" s="32">
        <v>112</v>
      </c>
      <c r="H17" s="33">
        <f t="shared" si="1"/>
        <v>81.751824817518255</v>
      </c>
      <c r="I17" s="32">
        <v>89</v>
      </c>
      <c r="J17" s="33">
        <f t="shared" si="2"/>
        <v>65.441176470588232</v>
      </c>
      <c r="K17" s="29">
        <f t="shared" si="3"/>
        <v>201</v>
      </c>
      <c r="L17" s="33">
        <f t="shared" si="4"/>
        <v>73.626373626373635</v>
      </c>
      <c r="M17" s="32">
        <v>112</v>
      </c>
      <c r="N17" s="33">
        <f t="shared" si="5"/>
        <v>81.751824817518255</v>
      </c>
      <c r="O17" s="32">
        <v>89</v>
      </c>
      <c r="P17" s="33">
        <f t="shared" si="6"/>
        <v>65.441176470588232</v>
      </c>
      <c r="Q17" s="29">
        <f t="shared" si="7"/>
        <v>201</v>
      </c>
      <c r="R17" s="33">
        <f t="shared" si="8"/>
        <v>73.626373626373635</v>
      </c>
      <c r="S17" s="32">
        <v>112</v>
      </c>
      <c r="T17" s="33">
        <f t="shared" si="9"/>
        <v>81.751824817518255</v>
      </c>
      <c r="U17" s="32">
        <v>89</v>
      </c>
      <c r="V17" s="33">
        <f t="shared" si="10"/>
        <v>65.441176470588232</v>
      </c>
      <c r="W17" s="29">
        <f t="shared" si="11"/>
        <v>201</v>
      </c>
      <c r="X17" s="33">
        <f t="shared" si="12"/>
        <v>73.626373626373635</v>
      </c>
      <c r="Y17" s="2"/>
      <c r="Z17" s="2"/>
    </row>
    <row r="18" spans="1:26" ht="19.5" customHeight="1">
      <c r="A18" s="27">
        <v>8</v>
      </c>
      <c r="B18" s="28" t="str">
        <f>'[1]11'!B16</f>
        <v>Sawoo</v>
      </c>
      <c r="C18" s="28" t="str">
        <f>'[1]11'!C16</f>
        <v>Sawoo</v>
      </c>
      <c r="D18" s="29">
        <f>'[1]21'!D19</f>
        <v>326</v>
      </c>
      <c r="E18" s="29">
        <f>'[1]21'!G19</f>
        <v>326</v>
      </c>
      <c r="F18" s="29">
        <f t="shared" si="0"/>
        <v>652</v>
      </c>
      <c r="G18" s="32">
        <v>215</v>
      </c>
      <c r="H18" s="33">
        <f t="shared" si="1"/>
        <v>65.950920245398777</v>
      </c>
      <c r="I18" s="32">
        <v>229</v>
      </c>
      <c r="J18" s="33">
        <f t="shared" si="2"/>
        <v>70.245398773006144</v>
      </c>
      <c r="K18" s="29">
        <f t="shared" si="3"/>
        <v>444</v>
      </c>
      <c r="L18" s="33">
        <f t="shared" si="4"/>
        <v>68.098159509202446</v>
      </c>
      <c r="M18" s="32">
        <v>214</v>
      </c>
      <c r="N18" s="33">
        <f t="shared" si="5"/>
        <v>65.644171779141104</v>
      </c>
      <c r="O18" s="32">
        <v>228</v>
      </c>
      <c r="P18" s="33">
        <f t="shared" si="6"/>
        <v>69.938650306748457</v>
      </c>
      <c r="Q18" s="29">
        <f t="shared" si="7"/>
        <v>442</v>
      </c>
      <c r="R18" s="33">
        <f t="shared" si="8"/>
        <v>67.791411042944787</v>
      </c>
      <c r="S18" s="32">
        <v>215</v>
      </c>
      <c r="T18" s="33">
        <f t="shared" si="9"/>
        <v>65.950920245398777</v>
      </c>
      <c r="U18" s="32">
        <v>228</v>
      </c>
      <c r="V18" s="33">
        <f t="shared" si="10"/>
        <v>69.938650306748457</v>
      </c>
      <c r="W18" s="29">
        <f t="shared" si="11"/>
        <v>443</v>
      </c>
      <c r="X18" s="33">
        <f t="shared" si="12"/>
        <v>67.944785276073617</v>
      </c>
      <c r="Y18" s="2"/>
      <c r="Z18" s="2"/>
    </row>
    <row r="19" spans="1:26" ht="19.5" customHeight="1">
      <c r="A19" s="27">
        <v>9</v>
      </c>
      <c r="B19" s="28">
        <f>'[1]11'!B17</f>
        <v>0</v>
      </c>
      <c r="C19" s="28" t="str">
        <f>'[1]11'!C17</f>
        <v>Bondrang</v>
      </c>
      <c r="D19" s="29">
        <f>'[1]21'!D20</f>
        <v>52</v>
      </c>
      <c r="E19" s="29">
        <f>'[1]21'!G20</f>
        <v>53</v>
      </c>
      <c r="F19" s="29">
        <f t="shared" si="0"/>
        <v>105</v>
      </c>
      <c r="G19" s="32">
        <v>33</v>
      </c>
      <c r="H19" s="33">
        <f t="shared" si="1"/>
        <v>63.46153846153846</v>
      </c>
      <c r="I19" s="32">
        <v>28</v>
      </c>
      <c r="J19" s="33">
        <f t="shared" si="2"/>
        <v>52.830188679245282</v>
      </c>
      <c r="K19" s="29">
        <f t="shared" si="3"/>
        <v>61</v>
      </c>
      <c r="L19" s="33">
        <f t="shared" si="4"/>
        <v>58.095238095238102</v>
      </c>
      <c r="M19" s="32">
        <v>33</v>
      </c>
      <c r="N19" s="33">
        <f t="shared" si="5"/>
        <v>63.46153846153846</v>
      </c>
      <c r="O19" s="32">
        <v>28</v>
      </c>
      <c r="P19" s="33">
        <f t="shared" si="6"/>
        <v>52.830188679245282</v>
      </c>
      <c r="Q19" s="29">
        <f t="shared" si="7"/>
        <v>61</v>
      </c>
      <c r="R19" s="33">
        <f t="shared" si="8"/>
        <v>58.095238095238102</v>
      </c>
      <c r="S19" s="32">
        <v>31</v>
      </c>
      <c r="T19" s="33">
        <f t="shared" si="9"/>
        <v>59.615384615384613</v>
      </c>
      <c r="U19" s="32">
        <v>28</v>
      </c>
      <c r="V19" s="33">
        <f t="shared" si="10"/>
        <v>52.830188679245282</v>
      </c>
      <c r="W19" s="29">
        <f t="shared" si="11"/>
        <v>59</v>
      </c>
      <c r="X19" s="33">
        <f t="shared" si="12"/>
        <v>56.19047619047619</v>
      </c>
      <c r="Y19" s="2"/>
      <c r="Z19" s="2"/>
    </row>
    <row r="20" spans="1:26" ht="19.5" customHeight="1">
      <c r="A20" s="27">
        <v>10</v>
      </c>
      <c r="B20" s="28" t="str">
        <f>'[1]11'!B18</f>
        <v>Sooko</v>
      </c>
      <c r="C20" s="28" t="str">
        <f>'[1]11'!C18</f>
        <v>Sooko</v>
      </c>
      <c r="D20" s="29">
        <f>'[1]21'!D21</f>
        <v>146</v>
      </c>
      <c r="E20" s="29">
        <f>'[1]21'!G21</f>
        <v>150</v>
      </c>
      <c r="F20" s="29">
        <f t="shared" si="0"/>
        <v>296</v>
      </c>
      <c r="G20" s="32">
        <v>110</v>
      </c>
      <c r="H20" s="33">
        <f t="shared" si="1"/>
        <v>75.342465753424662</v>
      </c>
      <c r="I20" s="32">
        <v>76</v>
      </c>
      <c r="J20" s="33">
        <f t="shared" si="2"/>
        <v>50.666666666666671</v>
      </c>
      <c r="K20" s="29">
        <f t="shared" si="3"/>
        <v>186</v>
      </c>
      <c r="L20" s="33">
        <f t="shared" si="4"/>
        <v>62.837837837837839</v>
      </c>
      <c r="M20" s="32">
        <v>109</v>
      </c>
      <c r="N20" s="33">
        <f t="shared" si="5"/>
        <v>74.657534246575338</v>
      </c>
      <c r="O20" s="32">
        <v>75</v>
      </c>
      <c r="P20" s="33">
        <f t="shared" si="6"/>
        <v>50</v>
      </c>
      <c r="Q20" s="29">
        <f t="shared" si="7"/>
        <v>184</v>
      </c>
      <c r="R20" s="33">
        <f t="shared" si="8"/>
        <v>62.162162162162161</v>
      </c>
      <c r="S20" s="32">
        <v>110</v>
      </c>
      <c r="T20" s="33">
        <f t="shared" si="9"/>
        <v>75.342465753424662</v>
      </c>
      <c r="U20" s="32">
        <v>76</v>
      </c>
      <c r="V20" s="33">
        <f t="shared" si="10"/>
        <v>50.666666666666671</v>
      </c>
      <c r="W20" s="29">
        <f t="shared" si="11"/>
        <v>186</v>
      </c>
      <c r="X20" s="33">
        <f t="shared" si="12"/>
        <v>62.837837837837839</v>
      </c>
      <c r="Y20" s="2"/>
      <c r="Z20" s="2"/>
    </row>
    <row r="21" spans="1:26" ht="19.5" customHeight="1">
      <c r="A21" s="27">
        <v>11</v>
      </c>
      <c r="B21" s="28" t="str">
        <f>'[1]11'!B19</f>
        <v>Pudak</v>
      </c>
      <c r="C21" s="28" t="str">
        <f>'[1]11'!C19</f>
        <v>Pudak</v>
      </c>
      <c r="D21" s="29">
        <f>'[1]21'!D22</f>
        <v>57</v>
      </c>
      <c r="E21" s="29">
        <f>'[1]21'!G22</f>
        <v>57</v>
      </c>
      <c r="F21" s="29">
        <f t="shared" si="0"/>
        <v>114</v>
      </c>
      <c r="G21" s="32">
        <v>63</v>
      </c>
      <c r="H21" s="33">
        <f t="shared" si="1"/>
        <v>110.5263157894737</v>
      </c>
      <c r="I21" s="32">
        <v>34</v>
      </c>
      <c r="J21" s="33">
        <f t="shared" si="2"/>
        <v>59.649122807017541</v>
      </c>
      <c r="K21" s="29">
        <f t="shared" si="3"/>
        <v>97</v>
      </c>
      <c r="L21" s="33">
        <f t="shared" si="4"/>
        <v>85.087719298245617</v>
      </c>
      <c r="M21" s="32">
        <v>56</v>
      </c>
      <c r="N21" s="33">
        <f t="shared" si="5"/>
        <v>98.245614035087712</v>
      </c>
      <c r="O21" s="32">
        <v>37</v>
      </c>
      <c r="P21" s="33">
        <f t="shared" si="6"/>
        <v>64.912280701754383</v>
      </c>
      <c r="Q21" s="29">
        <f t="shared" si="7"/>
        <v>93</v>
      </c>
      <c r="R21" s="33">
        <f t="shared" si="8"/>
        <v>81.578947368421055</v>
      </c>
      <c r="S21" s="32">
        <v>61</v>
      </c>
      <c r="T21" s="33">
        <f t="shared" si="9"/>
        <v>107.01754385964912</v>
      </c>
      <c r="U21" s="32">
        <v>34</v>
      </c>
      <c r="V21" s="33">
        <f t="shared" si="10"/>
        <v>59.649122807017541</v>
      </c>
      <c r="W21" s="29">
        <f t="shared" si="11"/>
        <v>95</v>
      </c>
      <c r="X21" s="33">
        <f t="shared" si="12"/>
        <v>83.333333333333343</v>
      </c>
      <c r="Y21" s="2"/>
      <c r="Z21" s="2"/>
    </row>
    <row r="22" spans="1:26" ht="19.5" customHeight="1">
      <c r="A22" s="27">
        <v>12</v>
      </c>
      <c r="B22" s="28" t="str">
        <f>'[1]11'!B20</f>
        <v>Pulung</v>
      </c>
      <c r="C22" s="28" t="str">
        <f>'[1]11'!C20</f>
        <v>Pulung</v>
      </c>
      <c r="D22" s="29">
        <f>'[1]21'!D23</f>
        <v>191</v>
      </c>
      <c r="E22" s="29">
        <f>'[1]21'!G23</f>
        <v>195</v>
      </c>
      <c r="F22" s="29">
        <f t="shared" si="0"/>
        <v>386</v>
      </c>
      <c r="G22" s="32">
        <v>122</v>
      </c>
      <c r="H22" s="33">
        <f t="shared" si="1"/>
        <v>63.874345549738223</v>
      </c>
      <c r="I22" s="32">
        <v>121</v>
      </c>
      <c r="J22" s="33">
        <f t="shared" si="2"/>
        <v>62.051282051282051</v>
      </c>
      <c r="K22" s="29">
        <f t="shared" si="3"/>
        <v>243</v>
      </c>
      <c r="L22" s="33">
        <f t="shared" si="4"/>
        <v>62.953367875647672</v>
      </c>
      <c r="M22" s="32">
        <v>117</v>
      </c>
      <c r="N22" s="33">
        <f t="shared" si="5"/>
        <v>61.256544502617807</v>
      </c>
      <c r="O22" s="32">
        <v>121</v>
      </c>
      <c r="P22" s="33">
        <f t="shared" si="6"/>
        <v>62.051282051282051</v>
      </c>
      <c r="Q22" s="29">
        <f t="shared" si="7"/>
        <v>238</v>
      </c>
      <c r="R22" s="33">
        <f t="shared" si="8"/>
        <v>61.6580310880829</v>
      </c>
      <c r="S22" s="32">
        <v>121</v>
      </c>
      <c r="T22" s="33">
        <f t="shared" si="9"/>
        <v>63.350785340314133</v>
      </c>
      <c r="U22" s="32">
        <v>119</v>
      </c>
      <c r="V22" s="33">
        <f t="shared" si="10"/>
        <v>61.025641025641029</v>
      </c>
      <c r="W22" s="29">
        <f t="shared" si="11"/>
        <v>240</v>
      </c>
      <c r="X22" s="33">
        <f t="shared" si="12"/>
        <v>62.176165803108809</v>
      </c>
      <c r="Y22" s="2"/>
      <c r="Z22" s="2"/>
    </row>
    <row r="23" spans="1:26" ht="19.5" customHeight="1">
      <c r="A23" s="27">
        <v>13</v>
      </c>
      <c r="B23" s="28">
        <f>'[1]11'!B21</f>
        <v>0</v>
      </c>
      <c r="C23" s="28" t="str">
        <f>'[1]11'!C21</f>
        <v>Kesugihan</v>
      </c>
      <c r="D23" s="29">
        <f>'[1]21'!D24</f>
        <v>126</v>
      </c>
      <c r="E23" s="29">
        <f>'[1]21'!G24</f>
        <v>128</v>
      </c>
      <c r="F23" s="29">
        <f t="shared" si="0"/>
        <v>254</v>
      </c>
      <c r="G23" s="49">
        <v>68</v>
      </c>
      <c r="H23" s="33">
        <f t="shared" si="1"/>
        <v>53.968253968253968</v>
      </c>
      <c r="I23" s="49">
        <v>71</v>
      </c>
      <c r="J23" s="33">
        <f t="shared" si="2"/>
        <v>55.46875</v>
      </c>
      <c r="K23" s="29">
        <f t="shared" si="3"/>
        <v>139</v>
      </c>
      <c r="L23" s="33">
        <f t="shared" si="4"/>
        <v>54.724409448818903</v>
      </c>
      <c r="M23" s="49">
        <v>74</v>
      </c>
      <c r="N23" s="33">
        <f t="shared" si="5"/>
        <v>58.730158730158735</v>
      </c>
      <c r="O23" s="49">
        <v>68</v>
      </c>
      <c r="P23" s="33">
        <f t="shared" si="6"/>
        <v>53.125</v>
      </c>
      <c r="Q23" s="29">
        <f t="shared" si="7"/>
        <v>142</v>
      </c>
      <c r="R23" s="33">
        <f t="shared" si="8"/>
        <v>55.905511811023622</v>
      </c>
      <c r="S23" s="49">
        <v>67</v>
      </c>
      <c r="T23" s="33">
        <f t="shared" si="9"/>
        <v>53.174603174603178</v>
      </c>
      <c r="U23" s="49">
        <v>72</v>
      </c>
      <c r="V23" s="33">
        <f t="shared" si="10"/>
        <v>56.25</v>
      </c>
      <c r="W23" s="29">
        <f t="shared" si="11"/>
        <v>139</v>
      </c>
      <c r="X23" s="33">
        <f t="shared" si="12"/>
        <v>54.724409448818903</v>
      </c>
      <c r="Y23" s="2"/>
      <c r="Z23" s="2"/>
    </row>
    <row r="24" spans="1:26" ht="19.5" customHeight="1">
      <c r="A24" s="27">
        <v>14</v>
      </c>
      <c r="B24" s="28" t="str">
        <f>'[1]11'!B22</f>
        <v>Mlarak</v>
      </c>
      <c r="C24" s="28" t="str">
        <f>'[1]11'!C22</f>
        <v>Mlarak</v>
      </c>
      <c r="D24" s="29">
        <f>'[1]21'!D25</f>
        <v>215</v>
      </c>
      <c r="E24" s="29">
        <f>'[1]21'!G25</f>
        <v>218</v>
      </c>
      <c r="F24" s="29">
        <f t="shared" si="0"/>
        <v>433</v>
      </c>
      <c r="G24" s="32">
        <v>158</v>
      </c>
      <c r="H24" s="33">
        <f t="shared" si="1"/>
        <v>73.488372093023258</v>
      </c>
      <c r="I24" s="32">
        <v>150</v>
      </c>
      <c r="J24" s="33">
        <f t="shared" si="2"/>
        <v>68.807339449541288</v>
      </c>
      <c r="K24" s="29">
        <f t="shared" si="3"/>
        <v>308</v>
      </c>
      <c r="L24" s="33">
        <f t="shared" si="4"/>
        <v>71.131639722863738</v>
      </c>
      <c r="M24" s="32">
        <v>153</v>
      </c>
      <c r="N24" s="33">
        <f t="shared" si="5"/>
        <v>71.16279069767441</v>
      </c>
      <c r="O24" s="32">
        <v>147</v>
      </c>
      <c r="P24" s="33">
        <f t="shared" si="6"/>
        <v>67.431192660550451</v>
      </c>
      <c r="Q24" s="29">
        <f t="shared" si="7"/>
        <v>300</v>
      </c>
      <c r="R24" s="33">
        <f t="shared" si="8"/>
        <v>69.284064665127019</v>
      </c>
      <c r="S24" s="32">
        <v>158</v>
      </c>
      <c r="T24" s="33">
        <f t="shared" si="9"/>
        <v>73.488372093023258</v>
      </c>
      <c r="U24" s="32">
        <v>149</v>
      </c>
      <c r="V24" s="33">
        <f t="shared" si="10"/>
        <v>68.348623853211009</v>
      </c>
      <c r="W24" s="29">
        <f t="shared" si="11"/>
        <v>307</v>
      </c>
      <c r="X24" s="33">
        <f t="shared" si="12"/>
        <v>70.900692840646656</v>
      </c>
      <c r="Y24" s="2"/>
      <c r="Z24" s="2"/>
    </row>
    <row r="25" spans="1:26" ht="19.5" customHeight="1">
      <c r="A25" s="27">
        <v>15</v>
      </c>
      <c r="B25" s="28" t="str">
        <f>'[1]11'!B23</f>
        <v>Siman</v>
      </c>
      <c r="C25" s="28" t="str">
        <f>'[1]11'!C23</f>
        <v>Siman</v>
      </c>
      <c r="D25" s="29">
        <f>'[1]21'!D26</f>
        <v>146</v>
      </c>
      <c r="E25" s="29">
        <f>'[1]21'!G26</f>
        <v>145</v>
      </c>
      <c r="F25" s="29">
        <f t="shared" si="0"/>
        <v>291</v>
      </c>
      <c r="G25" s="32">
        <v>91</v>
      </c>
      <c r="H25" s="33">
        <f t="shared" si="1"/>
        <v>62.328767123287676</v>
      </c>
      <c r="I25" s="32">
        <v>80</v>
      </c>
      <c r="J25" s="33">
        <f t="shared" si="2"/>
        <v>55.172413793103445</v>
      </c>
      <c r="K25" s="29">
        <f t="shared" si="3"/>
        <v>171</v>
      </c>
      <c r="L25" s="33">
        <f t="shared" si="4"/>
        <v>58.762886597938149</v>
      </c>
      <c r="M25" s="32">
        <v>86</v>
      </c>
      <c r="N25" s="33">
        <f t="shared" si="5"/>
        <v>58.904109589041099</v>
      </c>
      <c r="O25" s="32">
        <v>79</v>
      </c>
      <c r="P25" s="33">
        <f t="shared" si="6"/>
        <v>54.482758620689651</v>
      </c>
      <c r="Q25" s="29">
        <f t="shared" si="7"/>
        <v>165</v>
      </c>
      <c r="R25" s="33">
        <f t="shared" si="8"/>
        <v>56.701030927835049</v>
      </c>
      <c r="S25" s="32">
        <v>45</v>
      </c>
      <c r="T25" s="33">
        <f t="shared" si="9"/>
        <v>30.82191780821918</v>
      </c>
      <c r="U25" s="32">
        <v>52</v>
      </c>
      <c r="V25" s="33">
        <f t="shared" si="10"/>
        <v>35.862068965517238</v>
      </c>
      <c r="W25" s="29">
        <f t="shared" si="11"/>
        <v>97</v>
      </c>
      <c r="X25" s="33">
        <f t="shared" si="12"/>
        <v>33.333333333333329</v>
      </c>
      <c r="Y25" s="2"/>
      <c r="Z25" s="2"/>
    </row>
    <row r="26" spans="1:26" ht="19.5" customHeight="1">
      <c r="A26" s="27">
        <v>16</v>
      </c>
      <c r="B26" s="28">
        <f>'[1]11'!B24</f>
        <v>0</v>
      </c>
      <c r="C26" s="28" t="str">
        <f>'[1]11'!C24</f>
        <v>Ronowijayan</v>
      </c>
      <c r="D26" s="29">
        <f>'[1]21'!D27</f>
        <v>144</v>
      </c>
      <c r="E26" s="29">
        <f>'[1]21'!G27</f>
        <v>146</v>
      </c>
      <c r="F26" s="29">
        <f t="shared" si="0"/>
        <v>290</v>
      </c>
      <c r="G26" s="32">
        <v>97</v>
      </c>
      <c r="H26" s="33">
        <f t="shared" si="1"/>
        <v>67.361111111111114</v>
      </c>
      <c r="I26" s="32">
        <v>79</v>
      </c>
      <c r="J26" s="33">
        <f t="shared" si="2"/>
        <v>54.109589041095894</v>
      </c>
      <c r="K26" s="29">
        <f t="shared" si="3"/>
        <v>176</v>
      </c>
      <c r="L26" s="33">
        <f t="shared" si="4"/>
        <v>60.689655172413794</v>
      </c>
      <c r="M26" s="32">
        <v>94</v>
      </c>
      <c r="N26" s="33">
        <f t="shared" si="5"/>
        <v>65.277777777777786</v>
      </c>
      <c r="O26" s="32">
        <v>78</v>
      </c>
      <c r="P26" s="33">
        <f t="shared" si="6"/>
        <v>53.424657534246577</v>
      </c>
      <c r="Q26" s="29">
        <f t="shared" si="7"/>
        <v>172</v>
      </c>
      <c r="R26" s="33">
        <f t="shared" si="8"/>
        <v>59.310344827586206</v>
      </c>
      <c r="S26" s="32">
        <v>93</v>
      </c>
      <c r="T26" s="33">
        <f t="shared" si="9"/>
        <v>64.583333333333343</v>
      </c>
      <c r="U26" s="32">
        <v>76</v>
      </c>
      <c r="V26" s="33">
        <f t="shared" si="10"/>
        <v>52.054794520547944</v>
      </c>
      <c r="W26" s="29">
        <f t="shared" si="11"/>
        <v>169</v>
      </c>
      <c r="X26" s="33">
        <f t="shared" si="12"/>
        <v>58.275862068965523</v>
      </c>
      <c r="Y26" s="2"/>
      <c r="Z26" s="2"/>
    </row>
    <row r="27" spans="1:26" ht="19.5" customHeight="1">
      <c r="A27" s="27">
        <v>17</v>
      </c>
      <c r="B27" s="28" t="str">
        <f>'[1]11'!B25</f>
        <v>Jetis</v>
      </c>
      <c r="C27" s="28" t="str">
        <f>'[1]11'!C25</f>
        <v>Jetis</v>
      </c>
      <c r="D27" s="29">
        <f>'[1]21'!D28</f>
        <v>192</v>
      </c>
      <c r="E27" s="29">
        <f>'[1]21'!G28</f>
        <v>194</v>
      </c>
      <c r="F27" s="29">
        <f t="shared" si="0"/>
        <v>386</v>
      </c>
      <c r="G27" s="32">
        <v>121</v>
      </c>
      <c r="H27" s="33">
        <f t="shared" si="1"/>
        <v>63.020833333333336</v>
      </c>
      <c r="I27" s="32">
        <v>116</v>
      </c>
      <c r="J27" s="33">
        <f t="shared" si="2"/>
        <v>59.793814432989691</v>
      </c>
      <c r="K27" s="29">
        <f t="shared" si="3"/>
        <v>237</v>
      </c>
      <c r="L27" s="33">
        <f t="shared" si="4"/>
        <v>61.398963730569946</v>
      </c>
      <c r="M27" s="32">
        <v>110</v>
      </c>
      <c r="N27" s="33">
        <f t="shared" si="5"/>
        <v>57.291666666666664</v>
      </c>
      <c r="O27" s="32">
        <v>114</v>
      </c>
      <c r="P27" s="33">
        <f t="shared" si="6"/>
        <v>58.762886597938149</v>
      </c>
      <c r="Q27" s="29">
        <f t="shared" si="7"/>
        <v>224</v>
      </c>
      <c r="R27" s="33">
        <f t="shared" si="8"/>
        <v>58.031088082901547</v>
      </c>
      <c r="S27" s="32">
        <v>115</v>
      </c>
      <c r="T27" s="33">
        <f t="shared" si="9"/>
        <v>59.895833333333336</v>
      </c>
      <c r="U27" s="32">
        <v>114</v>
      </c>
      <c r="V27" s="33">
        <f t="shared" si="10"/>
        <v>58.762886597938149</v>
      </c>
      <c r="W27" s="29">
        <f t="shared" si="11"/>
        <v>229</v>
      </c>
      <c r="X27" s="33">
        <f t="shared" si="12"/>
        <v>59.326424870466319</v>
      </c>
      <c r="Y27" s="2"/>
      <c r="Z27" s="2"/>
    </row>
    <row r="28" spans="1:26" ht="19.5" customHeight="1">
      <c r="A28" s="27">
        <v>18</v>
      </c>
      <c r="B28" s="28" t="str">
        <f>'[1]11'!B26</f>
        <v>Balong</v>
      </c>
      <c r="C28" s="28" t="str">
        <f>'[1]11'!C26</f>
        <v>Balong</v>
      </c>
      <c r="D28" s="29">
        <f>'[1]21'!D29</f>
        <v>287</v>
      </c>
      <c r="E28" s="29">
        <f>'[1]21'!G29</f>
        <v>296</v>
      </c>
      <c r="F28" s="29">
        <f t="shared" si="0"/>
        <v>583</v>
      </c>
      <c r="G28" s="32">
        <v>169</v>
      </c>
      <c r="H28" s="33">
        <f t="shared" si="1"/>
        <v>58.88501742160279</v>
      </c>
      <c r="I28" s="32">
        <v>162</v>
      </c>
      <c r="J28" s="33">
        <f t="shared" si="2"/>
        <v>54.729729729729726</v>
      </c>
      <c r="K28" s="29">
        <f t="shared" si="3"/>
        <v>331</v>
      </c>
      <c r="L28" s="33">
        <f t="shared" si="4"/>
        <v>56.775300171526588</v>
      </c>
      <c r="M28" s="32">
        <v>167</v>
      </c>
      <c r="N28" s="33">
        <f t="shared" si="5"/>
        <v>58.188153310104532</v>
      </c>
      <c r="O28" s="32">
        <v>161</v>
      </c>
      <c r="P28" s="33">
        <f t="shared" si="6"/>
        <v>54.391891891891895</v>
      </c>
      <c r="Q28" s="29">
        <f t="shared" si="7"/>
        <v>328</v>
      </c>
      <c r="R28" s="33">
        <f t="shared" si="8"/>
        <v>56.260720411663812</v>
      </c>
      <c r="S28" s="32">
        <v>171</v>
      </c>
      <c r="T28" s="33">
        <f t="shared" si="9"/>
        <v>59.581881533101047</v>
      </c>
      <c r="U28" s="32">
        <v>163</v>
      </c>
      <c r="V28" s="33">
        <f t="shared" si="10"/>
        <v>55.067567567567565</v>
      </c>
      <c r="W28" s="29">
        <f t="shared" si="11"/>
        <v>334</v>
      </c>
      <c r="X28" s="33">
        <f t="shared" si="12"/>
        <v>57.289879931389365</v>
      </c>
      <c r="Y28" s="2"/>
      <c r="Z28" s="2"/>
    </row>
    <row r="29" spans="1:26" ht="19.5" customHeight="1">
      <c r="A29" s="27">
        <v>19</v>
      </c>
      <c r="B29" s="28" t="str">
        <f>'[1]11'!B27</f>
        <v>Kauman</v>
      </c>
      <c r="C29" s="28" t="str">
        <f>'[1]11'!C27</f>
        <v>Kauman</v>
      </c>
      <c r="D29" s="29">
        <f>'[1]21'!D30</f>
        <v>131</v>
      </c>
      <c r="E29" s="29">
        <f>'[1]21'!G30</f>
        <v>121</v>
      </c>
      <c r="F29" s="29">
        <f t="shared" si="0"/>
        <v>252</v>
      </c>
      <c r="G29" s="32">
        <v>131</v>
      </c>
      <c r="H29" s="33">
        <f t="shared" si="1"/>
        <v>100</v>
      </c>
      <c r="I29" s="32">
        <v>121</v>
      </c>
      <c r="J29" s="33">
        <f t="shared" si="2"/>
        <v>100</v>
      </c>
      <c r="K29" s="29">
        <f t="shared" si="3"/>
        <v>252</v>
      </c>
      <c r="L29" s="33">
        <f t="shared" si="4"/>
        <v>100</v>
      </c>
      <c r="M29" s="32">
        <v>130</v>
      </c>
      <c r="N29" s="33">
        <f t="shared" si="5"/>
        <v>99.236641221374043</v>
      </c>
      <c r="O29" s="32">
        <v>121</v>
      </c>
      <c r="P29" s="33">
        <f t="shared" si="6"/>
        <v>100</v>
      </c>
      <c r="Q29" s="29">
        <f t="shared" si="7"/>
        <v>251</v>
      </c>
      <c r="R29" s="33">
        <f t="shared" si="8"/>
        <v>99.603174603174608</v>
      </c>
      <c r="S29" s="32">
        <v>122</v>
      </c>
      <c r="T29" s="33">
        <f t="shared" si="9"/>
        <v>93.129770992366417</v>
      </c>
      <c r="U29" s="32">
        <v>102</v>
      </c>
      <c r="V29" s="33">
        <f t="shared" si="10"/>
        <v>84.297520661157023</v>
      </c>
      <c r="W29" s="29">
        <f t="shared" si="11"/>
        <v>224</v>
      </c>
      <c r="X29" s="33">
        <f t="shared" si="12"/>
        <v>88.888888888888886</v>
      </c>
      <c r="Y29" s="2"/>
      <c r="Z29" s="2"/>
    </row>
    <row r="30" spans="1:26" ht="19.5" customHeight="1">
      <c r="A30" s="27">
        <v>20</v>
      </c>
      <c r="B30" s="28">
        <f>'[1]11'!B28</f>
        <v>0</v>
      </c>
      <c r="C30" s="28" t="str">
        <f>'[1]11'!C28</f>
        <v>Ngrandu</v>
      </c>
      <c r="D30" s="29">
        <f>'[1]21'!D31</f>
        <v>71</v>
      </c>
      <c r="E30" s="29">
        <f>'[1]21'!G31</f>
        <v>72</v>
      </c>
      <c r="F30" s="29">
        <f t="shared" si="0"/>
        <v>143</v>
      </c>
      <c r="G30" s="32">
        <v>40</v>
      </c>
      <c r="H30" s="33">
        <f t="shared" si="1"/>
        <v>56.338028169014088</v>
      </c>
      <c r="I30" s="32">
        <v>59</v>
      </c>
      <c r="J30" s="33">
        <f t="shared" si="2"/>
        <v>81.944444444444443</v>
      </c>
      <c r="K30" s="29">
        <f t="shared" si="3"/>
        <v>99</v>
      </c>
      <c r="L30" s="33">
        <f t="shared" si="4"/>
        <v>69.230769230769226</v>
      </c>
      <c r="M30" s="32">
        <v>37</v>
      </c>
      <c r="N30" s="33">
        <f t="shared" si="5"/>
        <v>52.112676056338024</v>
      </c>
      <c r="O30" s="32">
        <v>59</v>
      </c>
      <c r="P30" s="33">
        <f t="shared" si="6"/>
        <v>81.944444444444443</v>
      </c>
      <c r="Q30" s="29">
        <f t="shared" si="7"/>
        <v>96</v>
      </c>
      <c r="R30" s="33">
        <f t="shared" si="8"/>
        <v>67.132867132867133</v>
      </c>
      <c r="S30" s="32">
        <v>41</v>
      </c>
      <c r="T30" s="33">
        <f t="shared" si="9"/>
        <v>57.74647887323944</v>
      </c>
      <c r="U30" s="32">
        <v>59</v>
      </c>
      <c r="V30" s="33">
        <f t="shared" si="10"/>
        <v>81.944444444444443</v>
      </c>
      <c r="W30" s="29">
        <f t="shared" si="11"/>
        <v>100</v>
      </c>
      <c r="X30" s="33">
        <f t="shared" si="12"/>
        <v>69.930069930069934</v>
      </c>
      <c r="Y30" s="2"/>
      <c r="Z30" s="2"/>
    </row>
    <row r="31" spans="1:26" ht="19.5" customHeight="1">
      <c r="A31" s="27">
        <v>21</v>
      </c>
      <c r="B31" s="28" t="str">
        <f>'[1]11'!B29</f>
        <v>Jambon</v>
      </c>
      <c r="C31" s="28" t="str">
        <f>'[1]11'!C29</f>
        <v>Jambon</v>
      </c>
      <c r="D31" s="29">
        <f>'[1]21'!D32</f>
        <v>289</v>
      </c>
      <c r="E31" s="29">
        <f>'[1]21'!G32</f>
        <v>289</v>
      </c>
      <c r="F31" s="29">
        <f t="shared" si="0"/>
        <v>578</v>
      </c>
      <c r="G31" s="32">
        <v>188</v>
      </c>
      <c r="H31" s="33">
        <f t="shared" si="1"/>
        <v>65.051903114186842</v>
      </c>
      <c r="I31" s="32">
        <v>160</v>
      </c>
      <c r="J31" s="33">
        <f t="shared" si="2"/>
        <v>55.363321799307961</v>
      </c>
      <c r="K31" s="29">
        <f t="shared" si="3"/>
        <v>348</v>
      </c>
      <c r="L31" s="33">
        <f t="shared" si="4"/>
        <v>60.207612456747405</v>
      </c>
      <c r="M31" s="32">
        <v>188</v>
      </c>
      <c r="N31" s="33">
        <f t="shared" si="5"/>
        <v>65.051903114186842</v>
      </c>
      <c r="O31" s="32">
        <v>159</v>
      </c>
      <c r="P31" s="33">
        <f t="shared" si="6"/>
        <v>55.017301038062286</v>
      </c>
      <c r="Q31" s="29">
        <f t="shared" si="7"/>
        <v>347</v>
      </c>
      <c r="R31" s="33">
        <f t="shared" si="8"/>
        <v>60.034602076124564</v>
      </c>
      <c r="S31" s="32">
        <v>188</v>
      </c>
      <c r="T31" s="33">
        <f t="shared" si="9"/>
        <v>65.051903114186842</v>
      </c>
      <c r="U31" s="32">
        <v>159</v>
      </c>
      <c r="V31" s="33">
        <f t="shared" si="10"/>
        <v>55.017301038062286</v>
      </c>
      <c r="W31" s="29">
        <f t="shared" si="11"/>
        <v>347</v>
      </c>
      <c r="X31" s="33">
        <f t="shared" si="12"/>
        <v>60.034602076124564</v>
      </c>
      <c r="Y31" s="2"/>
      <c r="Z31" s="2"/>
    </row>
    <row r="32" spans="1:26" ht="19.5" customHeight="1">
      <c r="A32" s="27">
        <v>22</v>
      </c>
      <c r="B32" s="28" t="str">
        <f>'[1]11'!B30</f>
        <v>Badegan</v>
      </c>
      <c r="C32" s="28" t="str">
        <f>'[1]11'!C30</f>
        <v>Badegan</v>
      </c>
      <c r="D32" s="29">
        <f>'[1]21'!D33</f>
        <v>207</v>
      </c>
      <c r="E32" s="29">
        <f>'[1]21'!G33</f>
        <v>206</v>
      </c>
      <c r="F32" s="29">
        <f t="shared" si="0"/>
        <v>413</v>
      </c>
      <c r="G32" s="32">
        <v>160</v>
      </c>
      <c r="H32" s="33">
        <f t="shared" si="1"/>
        <v>77.294685990338166</v>
      </c>
      <c r="I32" s="32">
        <v>113</v>
      </c>
      <c r="J32" s="33">
        <f t="shared" si="2"/>
        <v>54.854368932038831</v>
      </c>
      <c r="K32" s="29">
        <f t="shared" si="3"/>
        <v>273</v>
      </c>
      <c r="L32" s="33">
        <f t="shared" si="4"/>
        <v>66.101694915254242</v>
      </c>
      <c r="M32" s="32">
        <v>151</v>
      </c>
      <c r="N32" s="33">
        <f t="shared" si="5"/>
        <v>72.94685990338165</v>
      </c>
      <c r="O32" s="32">
        <v>110</v>
      </c>
      <c r="P32" s="33">
        <f t="shared" si="6"/>
        <v>53.398058252427184</v>
      </c>
      <c r="Q32" s="29">
        <f t="shared" si="7"/>
        <v>261</v>
      </c>
      <c r="R32" s="33">
        <f t="shared" si="8"/>
        <v>63.196125907990321</v>
      </c>
      <c r="S32" s="32">
        <v>159</v>
      </c>
      <c r="T32" s="33">
        <f t="shared" si="9"/>
        <v>76.811594202898547</v>
      </c>
      <c r="U32" s="32">
        <v>112</v>
      </c>
      <c r="V32" s="33">
        <f t="shared" si="10"/>
        <v>54.368932038834949</v>
      </c>
      <c r="W32" s="29">
        <f t="shared" si="11"/>
        <v>271</v>
      </c>
      <c r="X32" s="33">
        <f t="shared" si="12"/>
        <v>65.617433414043575</v>
      </c>
      <c r="Y32" s="2"/>
      <c r="Z32" s="2"/>
    </row>
    <row r="33" spans="1:26" ht="19.5" customHeight="1">
      <c r="A33" s="27">
        <v>23</v>
      </c>
      <c r="B33" s="28" t="str">
        <f>'[1]11'!B31</f>
        <v>Sampung</v>
      </c>
      <c r="C33" s="28" t="str">
        <f>'[1]11'!C31</f>
        <v>Sampung</v>
      </c>
      <c r="D33" s="29">
        <f>'[1]21'!D34</f>
        <v>156</v>
      </c>
      <c r="E33" s="29">
        <f>'[1]21'!G34</f>
        <v>161</v>
      </c>
      <c r="F33" s="29">
        <f t="shared" si="0"/>
        <v>317</v>
      </c>
      <c r="G33" s="32">
        <v>99</v>
      </c>
      <c r="H33" s="33">
        <f t="shared" si="1"/>
        <v>63.46153846153846</v>
      </c>
      <c r="I33" s="32">
        <v>101</v>
      </c>
      <c r="J33" s="33">
        <f t="shared" si="2"/>
        <v>62.732919254658384</v>
      </c>
      <c r="K33" s="29">
        <f t="shared" si="3"/>
        <v>200</v>
      </c>
      <c r="L33" s="33">
        <f t="shared" si="4"/>
        <v>63.09148264984227</v>
      </c>
      <c r="M33" s="32">
        <v>93</v>
      </c>
      <c r="N33" s="33">
        <f t="shared" si="5"/>
        <v>59.615384615384613</v>
      </c>
      <c r="O33" s="32">
        <v>97</v>
      </c>
      <c r="P33" s="33">
        <f t="shared" si="6"/>
        <v>60.248447204968947</v>
      </c>
      <c r="Q33" s="29">
        <f t="shared" si="7"/>
        <v>190</v>
      </c>
      <c r="R33" s="33">
        <f t="shared" si="8"/>
        <v>59.936908517350162</v>
      </c>
      <c r="S33" s="32">
        <v>95</v>
      </c>
      <c r="T33" s="33">
        <f t="shared" si="9"/>
        <v>60.897435897435891</v>
      </c>
      <c r="U33" s="32">
        <v>102</v>
      </c>
      <c r="V33" s="33">
        <f t="shared" si="10"/>
        <v>63.354037267080741</v>
      </c>
      <c r="W33" s="29">
        <f t="shared" si="11"/>
        <v>197</v>
      </c>
      <c r="X33" s="33">
        <f t="shared" si="12"/>
        <v>62.145110410094638</v>
      </c>
      <c r="Y33" s="2"/>
      <c r="Z33" s="2"/>
    </row>
    <row r="34" spans="1:26" ht="19.5" customHeight="1">
      <c r="A34" s="27">
        <v>24</v>
      </c>
      <c r="B34" s="28">
        <f>'[1]11'!B32</f>
        <v>0</v>
      </c>
      <c r="C34" s="28" t="str">
        <f>'[1]11'!C32</f>
        <v>Kunti</v>
      </c>
      <c r="D34" s="29">
        <f>'[1]21'!D35</f>
        <v>86</v>
      </c>
      <c r="E34" s="29">
        <f>'[1]21'!G35</f>
        <v>86</v>
      </c>
      <c r="F34" s="29">
        <f t="shared" si="0"/>
        <v>172</v>
      </c>
      <c r="G34" s="32">
        <v>47</v>
      </c>
      <c r="H34" s="33">
        <f t="shared" si="1"/>
        <v>54.651162790697668</v>
      </c>
      <c r="I34" s="32">
        <v>47</v>
      </c>
      <c r="J34" s="33">
        <f t="shared" si="2"/>
        <v>54.651162790697668</v>
      </c>
      <c r="K34" s="29">
        <f t="shared" si="3"/>
        <v>94</v>
      </c>
      <c r="L34" s="33">
        <f t="shared" si="4"/>
        <v>54.651162790697668</v>
      </c>
      <c r="M34" s="32">
        <v>47</v>
      </c>
      <c r="N34" s="33">
        <f t="shared" si="5"/>
        <v>54.651162790697668</v>
      </c>
      <c r="O34" s="32">
        <v>47</v>
      </c>
      <c r="P34" s="33">
        <f t="shared" si="6"/>
        <v>54.651162790697668</v>
      </c>
      <c r="Q34" s="29">
        <f t="shared" si="7"/>
        <v>94</v>
      </c>
      <c r="R34" s="33">
        <f t="shared" si="8"/>
        <v>54.651162790697668</v>
      </c>
      <c r="S34" s="32">
        <v>42</v>
      </c>
      <c r="T34" s="33">
        <f t="shared" si="9"/>
        <v>48.837209302325576</v>
      </c>
      <c r="U34" s="32">
        <v>42</v>
      </c>
      <c r="V34" s="33">
        <f t="shared" si="10"/>
        <v>48.837209302325576</v>
      </c>
      <c r="W34" s="29">
        <f t="shared" si="11"/>
        <v>84</v>
      </c>
      <c r="X34" s="33">
        <f t="shared" si="12"/>
        <v>48.837209302325576</v>
      </c>
      <c r="Y34" s="2"/>
      <c r="Z34" s="2"/>
    </row>
    <row r="35" spans="1:26" ht="19.5" customHeight="1">
      <c r="A35" s="27">
        <v>25</v>
      </c>
      <c r="B35" s="28" t="str">
        <f>'[1]11'!B33</f>
        <v>Sukorejo</v>
      </c>
      <c r="C35" s="28" t="str">
        <f>'[1]11'!C33</f>
        <v>Sukorejo</v>
      </c>
      <c r="D35" s="29">
        <f>'[1]21'!D36</f>
        <v>354</v>
      </c>
      <c r="E35" s="29">
        <f>'[1]21'!G36</f>
        <v>360</v>
      </c>
      <c r="F35" s="29">
        <f t="shared" si="0"/>
        <v>714</v>
      </c>
      <c r="G35" s="32">
        <v>244</v>
      </c>
      <c r="H35" s="33">
        <f t="shared" si="1"/>
        <v>68.926553672316388</v>
      </c>
      <c r="I35" s="32">
        <v>201</v>
      </c>
      <c r="J35" s="33">
        <f t="shared" si="2"/>
        <v>55.833333333333336</v>
      </c>
      <c r="K35" s="29">
        <f t="shared" si="3"/>
        <v>445</v>
      </c>
      <c r="L35" s="33">
        <f t="shared" si="4"/>
        <v>62.324929971988794</v>
      </c>
      <c r="M35" s="32">
        <v>242</v>
      </c>
      <c r="N35" s="33">
        <f t="shared" si="5"/>
        <v>68.361581920903959</v>
      </c>
      <c r="O35" s="32">
        <v>197</v>
      </c>
      <c r="P35" s="33">
        <f t="shared" si="6"/>
        <v>54.722222222222229</v>
      </c>
      <c r="Q35" s="29">
        <f t="shared" si="7"/>
        <v>439</v>
      </c>
      <c r="R35" s="33">
        <f t="shared" si="8"/>
        <v>61.484593837535016</v>
      </c>
      <c r="S35" s="32">
        <v>243</v>
      </c>
      <c r="T35" s="33">
        <f t="shared" si="9"/>
        <v>68.644067796610159</v>
      </c>
      <c r="U35" s="32">
        <v>199</v>
      </c>
      <c r="V35" s="33">
        <f t="shared" si="10"/>
        <v>55.277777777777779</v>
      </c>
      <c r="W35" s="29">
        <f t="shared" si="11"/>
        <v>442</v>
      </c>
      <c r="X35" s="33">
        <f t="shared" si="12"/>
        <v>61.904761904761905</v>
      </c>
      <c r="Y35" s="2"/>
      <c r="Z35" s="2"/>
    </row>
    <row r="36" spans="1:26" ht="19.5" customHeight="1">
      <c r="A36" s="27">
        <v>26</v>
      </c>
      <c r="B36" s="28" t="str">
        <f>'[1]11'!B34</f>
        <v>Ponorogo</v>
      </c>
      <c r="C36" s="28" t="str">
        <f>'[1]11'!C34</f>
        <v>Po. Utara</v>
      </c>
      <c r="D36" s="29">
        <f>'[1]21'!D37</f>
        <v>241</v>
      </c>
      <c r="E36" s="29">
        <f>'[1]21'!G37</f>
        <v>245</v>
      </c>
      <c r="F36" s="29">
        <f t="shared" si="0"/>
        <v>486</v>
      </c>
      <c r="G36" s="32">
        <v>156</v>
      </c>
      <c r="H36" s="33">
        <f t="shared" si="1"/>
        <v>64.730290456431533</v>
      </c>
      <c r="I36" s="32">
        <v>165</v>
      </c>
      <c r="J36" s="33">
        <f t="shared" si="2"/>
        <v>67.346938775510196</v>
      </c>
      <c r="K36" s="29">
        <f t="shared" si="3"/>
        <v>321</v>
      </c>
      <c r="L36" s="33">
        <f t="shared" si="4"/>
        <v>66.049382716049394</v>
      </c>
      <c r="M36" s="32">
        <v>155</v>
      </c>
      <c r="N36" s="33">
        <f t="shared" si="5"/>
        <v>64.315352697095435</v>
      </c>
      <c r="O36" s="32">
        <v>165</v>
      </c>
      <c r="P36" s="33">
        <f t="shared" si="6"/>
        <v>67.346938775510196</v>
      </c>
      <c r="Q36" s="29">
        <f t="shared" si="7"/>
        <v>320</v>
      </c>
      <c r="R36" s="33">
        <f t="shared" si="8"/>
        <v>65.843621399176953</v>
      </c>
      <c r="S36" s="32">
        <v>155</v>
      </c>
      <c r="T36" s="33">
        <f t="shared" si="9"/>
        <v>64.315352697095435</v>
      </c>
      <c r="U36" s="32">
        <v>165</v>
      </c>
      <c r="V36" s="33">
        <f t="shared" si="10"/>
        <v>67.346938775510196</v>
      </c>
      <c r="W36" s="29">
        <f t="shared" si="11"/>
        <v>320</v>
      </c>
      <c r="X36" s="33">
        <f t="shared" si="12"/>
        <v>65.843621399176953</v>
      </c>
      <c r="Y36" s="2"/>
      <c r="Z36" s="2"/>
    </row>
    <row r="37" spans="1:26" ht="19.5" customHeight="1">
      <c r="A37" s="27">
        <v>27</v>
      </c>
      <c r="B37" s="28">
        <f>'[1]11'!B35</f>
        <v>0</v>
      </c>
      <c r="C37" s="28" t="str">
        <f>'[1]11'!C35</f>
        <v>Po. Selatan</v>
      </c>
      <c r="D37" s="29">
        <f>'[1]21'!D38</f>
        <v>219</v>
      </c>
      <c r="E37" s="29">
        <f>'[1]21'!G38</f>
        <v>220</v>
      </c>
      <c r="F37" s="29">
        <f t="shared" si="0"/>
        <v>439</v>
      </c>
      <c r="G37" s="32">
        <v>150</v>
      </c>
      <c r="H37" s="33">
        <f t="shared" si="1"/>
        <v>68.493150684931507</v>
      </c>
      <c r="I37" s="32">
        <v>119</v>
      </c>
      <c r="J37" s="33">
        <f t="shared" si="2"/>
        <v>54.090909090909086</v>
      </c>
      <c r="K37" s="29">
        <f t="shared" si="3"/>
        <v>269</v>
      </c>
      <c r="L37" s="33">
        <f t="shared" si="4"/>
        <v>61.275626423690213</v>
      </c>
      <c r="M37" s="32">
        <v>146</v>
      </c>
      <c r="N37" s="33">
        <f t="shared" si="5"/>
        <v>66.666666666666657</v>
      </c>
      <c r="O37" s="32">
        <v>120</v>
      </c>
      <c r="P37" s="33">
        <f t="shared" si="6"/>
        <v>54.54545454545454</v>
      </c>
      <c r="Q37" s="29">
        <f t="shared" si="7"/>
        <v>266</v>
      </c>
      <c r="R37" s="33">
        <f t="shared" si="8"/>
        <v>60.59225512528473</v>
      </c>
      <c r="S37" s="32">
        <v>149</v>
      </c>
      <c r="T37" s="33">
        <f t="shared" si="9"/>
        <v>68.036529680365305</v>
      </c>
      <c r="U37" s="32">
        <v>118</v>
      </c>
      <c r="V37" s="33">
        <f t="shared" si="10"/>
        <v>53.63636363636364</v>
      </c>
      <c r="W37" s="29">
        <f t="shared" si="11"/>
        <v>267</v>
      </c>
      <c r="X37" s="33">
        <f t="shared" si="12"/>
        <v>60.820045558086555</v>
      </c>
      <c r="Y37" s="2"/>
      <c r="Z37" s="2"/>
    </row>
    <row r="38" spans="1:26" ht="19.5" customHeight="1">
      <c r="A38" s="27">
        <v>28</v>
      </c>
      <c r="B38" s="28" t="str">
        <f>'[1]11'!B36</f>
        <v>Babadan</v>
      </c>
      <c r="C38" s="28" t="str">
        <f>'[1]11'!C36</f>
        <v>Babadan</v>
      </c>
      <c r="D38" s="29">
        <f>'[1]21'!D39</f>
        <v>244</v>
      </c>
      <c r="E38" s="29">
        <f>'[1]21'!G39</f>
        <v>246</v>
      </c>
      <c r="F38" s="29">
        <f t="shared" si="0"/>
        <v>490</v>
      </c>
      <c r="G38" s="32">
        <v>130</v>
      </c>
      <c r="H38" s="33">
        <f t="shared" si="1"/>
        <v>53.278688524590166</v>
      </c>
      <c r="I38" s="32">
        <v>144</v>
      </c>
      <c r="J38" s="33">
        <f t="shared" si="2"/>
        <v>58.536585365853654</v>
      </c>
      <c r="K38" s="29">
        <f t="shared" si="3"/>
        <v>274</v>
      </c>
      <c r="L38" s="33">
        <f t="shared" si="4"/>
        <v>55.91836734693878</v>
      </c>
      <c r="M38" s="32">
        <v>127</v>
      </c>
      <c r="N38" s="33">
        <f t="shared" si="5"/>
        <v>52.049180327868847</v>
      </c>
      <c r="O38" s="32">
        <v>143</v>
      </c>
      <c r="P38" s="33">
        <f t="shared" si="6"/>
        <v>58.130081300813011</v>
      </c>
      <c r="Q38" s="29">
        <f t="shared" si="7"/>
        <v>270</v>
      </c>
      <c r="R38" s="33">
        <f t="shared" si="8"/>
        <v>55.102040816326522</v>
      </c>
      <c r="S38" s="32">
        <v>136</v>
      </c>
      <c r="T38" s="33">
        <f t="shared" si="9"/>
        <v>55.737704918032783</v>
      </c>
      <c r="U38" s="32">
        <v>144</v>
      </c>
      <c r="V38" s="33">
        <f t="shared" si="10"/>
        <v>58.536585365853654</v>
      </c>
      <c r="W38" s="29">
        <f t="shared" si="11"/>
        <v>280</v>
      </c>
      <c r="X38" s="33">
        <f t="shared" si="12"/>
        <v>57.142857142857139</v>
      </c>
      <c r="Y38" s="2"/>
      <c r="Z38" s="2"/>
    </row>
    <row r="39" spans="1:26" ht="19.5" customHeight="1">
      <c r="A39" s="27">
        <v>29</v>
      </c>
      <c r="B39" s="28">
        <f>'[1]11'!B37</f>
        <v>0</v>
      </c>
      <c r="C39" s="28" t="str">
        <f>'[1]11'!C37</f>
        <v>Sukosari</v>
      </c>
      <c r="D39" s="29">
        <f>'[1]21'!D40</f>
        <v>179</v>
      </c>
      <c r="E39" s="29">
        <f>'[1]21'!G40</f>
        <v>180</v>
      </c>
      <c r="F39" s="29">
        <f t="shared" si="0"/>
        <v>359</v>
      </c>
      <c r="G39" s="32">
        <v>103</v>
      </c>
      <c r="H39" s="33">
        <f t="shared" si="1"/>
        <v>57.541899441340782</v>
      </c>
      <c r="I39" s="32">
        <v>110</v>
      </c>
      <c r="J39" s="33">
        <f t="shared" si="2"/>
        <v>61.111111111111114</v>
      </c>
      <c r="K39" s="29">
        <f t="shared" si="3"/>
        <v>213</v>
      </c>
      <c r="L39" s="33">
        <f t="shared" si="4"/>
        <v>59.33147632311978</v>
      </c>
      <c r="M39" s="32">
        <v>100</v>
      </c>
      <c r="N39" s="33">
        <f t="shared" si="5"/>
        <v>55.865921787709496</v>
      </c>
      <c r="O39" s="32">
        <v>110</v>
      </c>
      <c r="P39" s="33">
        <f t="shared" si="6"/>
        <v>61.111111111111114</v>
      </c>
      <c r="Q39" s="29">
        <f t="shared" si="7"/>
        <v>210</v>
      </c>
      <c r="R39" s="33">
        <f t="shared" si="8"/>
        <v>58.495821727019504</v>
      </c>
      <c r="S39" s="32">
        <v>102</v>
      </c>
      <c r="T39" s="33">
        <f t="shared" si="9"/>
        <v>56.983240223463682</v>
      </c>
      <c r="U39" s="32">
        <v>110</v>
      </c>
      <c r="V39" s="33">
        <f t="shared" si="10"/>
        <v>61.111111111111114</v>
      </c>
      <c r="W39" s="29">
        <f t="shared" si="11"/>
        <v>212</v>
      </c>
      <c r="X39" s="33">
        <f t="shared" si="12"/>
        <v>59.052924791086348</v>
      </c>
      <c r="Y39" s="2"/>
      <c r="Z39" s="2"/>
    </row>
    <row r="40" spans="1:26" ht="19.5" customHeight="1">
      <c r="A40" s="27">
        <v>30</v>
      </c>
      <c r="B40" s="28" t="str">
        <f>'[1]11'!B38</f>
        <v>Jenangan</v>
      </c>
      <c r="C40" s="28" t="str">
        <f>'[1]11'!C38</f>
        <v>Jenangan</v>
      </c>
      <c r="D40" s="29">
        <f>'[1]21'!D41</f>
        <v>232</v>
      </c>
      <c r="E40" s="29">
        <f>'[1]21'!G41</f>
        <v>234</v>
      </c>
      <c r="F40" s="29">
        <f t="shared" si="0"/>
        <v>466</v>
      </c>
      <c r="G40" s="32">
        <v>131</v>
      </c>
      <c r="H40" s="33">
        <f t="shared" si="1"/>
        <v>56.465517241379317</v>
      </c>
      <c r="I40" s="32">
        <v>122</v>
      </c>
      <c r="J40" s="33">
        <f t="shared" si="2"/>
        <v>52.136752136752143</v>
      </c>
      <c r="K40" s="29">
        <f t="shared" si="3"/>
        <v>253</v>
      </c>
      <c r="L40" s="33">
        <f t="shared" si="4"/>
        <v>54.291845493562228</v>
      </c>
      <c r="M40" s="32">
        <v>131</v>
      </c>
      <c r="N40" s="33">
        <f t="shared" si="5"/>
        <v>56.465517241379317</v>
      </c>
      <c r="O40" s="32">
        <v>122</v>
      </c>
      <c r="P40" s="33">
        <f t="shared" si="6"/>
        <v>52.136752136752143</v>
      </c>
      <c r="Q40" s="29">
        <f t="shared" si="7"/>
        <v>253</v>
      </c>
      <c r="R40" s="33">
        <f t="shared" si="8"/>
        <v>54.291845493562228</v>
      </c>
      <c r="S40" s="32">
        <v>131</v>
      </c>
      <c r="T40" s="33">
        <f t="shared" si="9"/>
        <v>56.465517241379317</v>
      </c>
      <c r="U40" s="32">
        <v>122</v>
      </c>
      <c r="V40" s="33">
        <f t="shared" si="10"/>
        <v>52.136752136752143</v>
      </c>
      <c r="W40" s="29">
        <f t="shared" si="11"/>
        <v>253</v>
      </c>
      <c r="X40" s="33">
        <f t="shared" si="12"/>
        <v>54.291845493562228</v>
      </c>
      <c r="Y40" s="2"/>
      <c r="Z40" s="2"/>
    </row>
    <row r="41" spans="1:26" ht="19.5" customHeight="1">
      <c r="A41" s="27">
        <v>31</v>
      </c>
      <c r="B41" s="28">
        <f>'[1]11'!B39</f>
        <v>0</v>
      </c>
      <c r="C41" s="28" t="str">
        <f>'[1]11'!C39</f>
        <v>Setono</v>
      </c>
      <c r="D41" s="29">
        <f>'[1]21'!D42</f>
        <v>141</v>
      </c>
      <c r="E41" s="29">
        <f>'[1]21'!G42</f>
        <v>143</v>
      </c>
      <c r="F41" s="29">
        <f t="shared" si="0"/>
        <v>284</v>
      </c>
      <c r="G41" s="32">
        <v>93</v>
      </c>
      <c r="H41" s="33">
        <f t="shared" si="1"/>
        <v>65.957446808510639</v>
      </c>
      <c r="I41" s="32">
        <v>97</v>
      </c>
      <c r="J41" s="33">
        <f t="shared" si="2"/>
        <v>67.832167832167841</v>
      </c>
      <c r="K41" s="29">
        <f t="shared" si="3"/>
        <v>190</v>
      </c>
      <c r="L41" s="33">
        <f t="shared" si="4"/>
        <v>66.901408450704224</v>
      </c>
      <c r="M41" s="32">
        <v>93</v>
      </c>
      <c r="N41" s="33">
        <f t="shared" si="5"/>
        <v>65.957446808510639</v>
      </c>
      <c r="O41" s="32">
        <v>97</v>
      </c>
      <c r="P41" s="33">
        <f t="shared" si="6"/>
        <v>67.832167832167841</v>
      </c>
      <c r="Q41" s="29">
        <f t="shared" si="7"/>
        <v>190</v>
      </c>
      <c r="R41" s="33">
        <f t="shared" si="8"/>
        <v>66.901408450704224</v>
      </c>
      <c r="S41" s="32">
        <v>93</v>
      </c>
      <c r="T41" s="33">
        <f t="shared" si="9"/>
        <v>65.957446808510639</v>
      </c>
      <c r="U41" s="32">
        <v>97</v>
      </c>
      <c r="V41" s="33">
        <f t="shared" si="10"/>
        <v>67.832167832167841</v>
      </c>
      <c r="W41" s="29">
        <f t="shared" si="11"/>
        <v>190</v>
      </c>
      <c r="X41" s="33">
        <f t="shared" si="12"/>
        <v>66.901408450704224</v>
      </c>
      <c r="Y41" s="2"/>
      <c r="Z41" s="2"/>
    </row>
    <row r="42" spans="1:26" ht="19.5" customHeight="1">
      <c r="A42" s="27">
        <v>32</v>
      </c>
      <c r="B42" s="28" t="str">
        <f>'[1]11'!B40</f>
        <v>Ngebel</v>
      </c>
      <c r="C42" s="28" t="str">
        <f>'[1]11'!C40</f>
        <v>Ngebel</v>
      </c>
      <c r="D42" s="29">
        <f>'[1]21'!D43</f>
        <v>131</v>
      </c>
      <c r="E42" s="29">
        <f>'[1]21'!G43</f>
        <v>130</v>
      </c>
      <c r="F42" s="29">
        <f t="shared" si="0"/>
        <v>261</v>
      </c>
      <c r="G42" s="32">
        <v>72</v>
      </c>
      <c r="H42" s="33">
        <f t="shared" si="1"/>
        <v>54.961832061068705</v>
      </c>
      <c r="I42" s="32">
        <v>66</v>
      </c>
      <c r="J42" s="33">
        <f t="shared" si="2"/>
        <v>50.769230769230766</v>
      </c>
      <c r="K42" s="29">
        <f t="shared" si="3"/>
        <v>138</v>
      </c>
      <c r="L42" s="33">
        <f t="shared" si="4"/>
        <v>52.873563218390807</v>
      </c>
      <c r="M42" s="32">
        <v>62</v>
      </c>
      <c r="N42" s="33">
        <f t="shared" si="5"/>
        <v>47.328244274809158</v>
      </c>
      <c r="O42" s="32">
        <v>61</v>
      </c>
      <c r="P42" s="33">
        <f t="shared" si="6"/>
        <v>46.92307692307692</v>
      </c>
      <c r="Q42" s="29">
        <f t="shared" si="7"/>
        <v>123</v>
      </c>
      <c r="R42" s="33">
        <f t="shared" si="8"/>
        <v>47.126436781609193</v>
      </c>
      <c r="S42" s="32">
        <v>76</v>
      </c>
      <c r="T42" s="33">
        <f t="shared" si="9"/>
        <v>58.015267175572518</v>
      </c>
      <c r="U42" s="32">
        <v>65</v>
      </c>
      <c r="V42" s="33">
        <f t="shared" si="10"/>
        <v>50</v>
      </c>
      <c r="W42" s="29">
        <f t="shared" si="11"/>
        <v>141</v>
      </c>
      <c r="X42" s="33">
        <f t="shared" si="12"/>
        <v>54.022988505747129</v>
      </c>
      <c r="Y42" s="2"/>
      <c r="Z42" s="2"/>
    </row>
    <row r="43" spans="1:26" ht="19.5" customHeight="1" thickBot="1">
      <c r="A43" s="34" t="s">
        <v>17</v>
      </c>
      <c r="B43" s="35"/>
      <c r="C43" s="36"/>
      <c r="D43" s="37">
        <f t="shared" ref="D43:G43" si="13">SUM(D11:D42)</f>
        <v>5746</v>
      </c>
      <c r="E43" s="37">
        <f t="shared" si="13"/>
        <v>5790</v>
      </c>
      <c r="F43" s="37">
        <f t="shared" si="13"/>
        <v>11536</v>
      </c>
      <c r="G43" s="32">
        <f t="shared" si="13"/>
        <v>3770</v>
      </c>
      <c r="H43" s="39">
        <f t="shared" si="1"/>
        <v>65.610859728506782</v>
      </c>
      <c r="I43" s="37">
        <f>SUM(I11:I42)</f>
        <v>3540</v>
      </c>
      <c r="J43" s="39">
        <f t="shared" si="2"/>
        <v>61.139896373056992</v>
      </c>
      <c r="K43" s="37">
        <f>SUM(K11:K42)</f>
        <v>7310</v>
      </c>
      <c r="L43" s="39">
        <f t="shared" si="4"/>
        <v>63.366851595006935</v>
      </c>
      <c r="M43" s="37">
        <f>SUM(M11:M42)</f>
        <v>3680</v>
      </c>
      <c r="N43" s="39">
        <f t="shared" si="5"/>
        <v>64.044552732335532</v>
      </c>
      <c r="O43" s="37">
        <f>SUM(O11:O42)</f>
        <v>3483</v>
      </c>
      <c r="P43" s="50">
        <f t="shared" si="6"/>
        <v>60.15544041450778</v>
      </c>
      <c r="Q43" s="37">
        <f>SUM(Q11:Q42)</f>
        <v>7163</v>
      </c>
      <c r="R43" s="39">
        <f t="shared" si="8"/>
        <v>62.092579750346744</v>
      </c>
      <c r="S43" s="37">
        <f>SUM(S11:S42)</f>
        <v>3695</v>
      </c>
      <c r="T43" s="39">
        <f t="shared" si="9"/>
        <v>64.305603898364083</v>
      </c>
      <c r="U43" s="37">
        <f>SUM(U11:U42)</f>
        <v>3469</v>
      </c>
      <c r="V43" s="50">
        <f t="shared" si="10"/>
        <v>59.913644214162353</v>
      </c>
      <c r="W43" s="37">
        <f>SUM(W11:W42)</f>
        <v>7164</v>
      </c>
      <c r="X43" s="39">
        <f t="shared" si="12"/>
        <v>62.101248266296807</v>
      </c>
      <c r="Y43" s="2"/>
      <c r="Z43" s="2"/>
    </row>
    <row r="44" spans="1:26" ht="18.7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42"/>
      <c r="R44" s="4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43"/>
      <c r="K47" s="2"/>
      <c r="L47" s="2"/>
      <c r="M47" s="2"/>
      <c r="N47" s="2"/>
      <c r="O47" s="2"/>
      <c r="P47" s="43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W8:X8"/>
    <mergeCell ref="K8:L8"/>
    <mergeCell ref="M8:N8"/>
    <mergeCell ref="O8:P8"/>
    <mergeCell ref="Q8:R8"/>
    <mergeCell ref="S8:T8"/>
    <mergeCell ref="U8:V8"/>
    <mergeCell ref="A3:X3"/>
    <mergeCell ref="A7:A9"/>
    <mergeCell ref="B7:B9"/>
    <mergeCell ref="C7:C9"/>
    <mergeCell ref="D7:F8"/>
    <mergeCell ref="G7:L7"/>
    <mergeCell ref="M7:R7"/>
    <mergeCell ref="S7:X7"/>
    <mergeCell ref="G8:H8"/>
    <mergeCell ref="I8:J8"/>
  </mergeCells>
  <conditionalFormatting sqref="J47 P47">
    <cfRule type="cellIs" dxfId="0" priority="1" stopIfTrue="1" operator="notEqual">
      <formula>#REF!</formula>
    </cfRule>
  </conditionalFormatting>
  <printOptions horizontalCentered="1"/>
  <pageMargins left="1.23" right="0.9" top="1.1499999999999999" bottom="0.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5860-EAD0-4863-A68F-8ADA01D0ABB1}">
  <sheetPr>
    <pageSetUpPr fitToPage="1"/>
  </sheetPr>
  <dimension ref="A1:Z1000"/>
  <sheetViews>
    <sheetView workbookViewId="0">
      <selection activeCell="G7" sqref="G7:L7"/>
    </sheetView>
  </sheetViews>
  <sheetFormatPr defaultColWidth="14.42578125" defaultRowHeight="15" customHeight="1"/>
  <cols>
    <col min="1" max="1" width="5.85546875" style="3" customWidth="1"/>
    <col min="2" max="2" width="22.28515625" style="3" customWidth="1"/>
    <col min="3" max="3" width="22.42578125" style="3" customWidth="1"/>
    <col min="4" max="4" width="24.140625" style="3" customWidth="1"/>
    <col min="5" max="6" width="18.85546875" style="3" customWidth="1"/>
    <col min="7" max="7" width="22" style="3" customWidth="1"/>
    <col min="8" max="9" width="18.85546875" style="3" customWidth="1"/>
    <col min="10" max="12" width="10.85546875" style="3" customWidth="1"/>
    <col min="13" max="26" width="9.140625" style="3" customWidth="1"/>
    <col min="27" max="16384" width="14.42578125" style="3"/>
  </cols>
  <sheetData>
    <row r="1" spans="1:26" ht="15.75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thickBot="1">
      <c r="A3" s="51" t="s">
        <v>26</v>
      </c>
      <c r="B3" s="52"/>
      <c r="C3" s="52"/>
      <c r="D3" s="52"/>
      <c r="E3" s="52"/>
      <c r="F3" s="52"/>
      <c r="G3" s="52"/>
      <c r="H3" s="52"/>
      <c r="I3" s="5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>
      <c r="A4" s="54"/>
      <c r="B4" s="54"/>
      <c r="C4" s="54"/>
      <c r="D4" s="55" t="s">
        <v>3</v>
      </c>
      <c r="E4" s="8" t="str">
        <f>'[1]1'!$F$5</f>
        <v>PONOROGO</v>
      </c>
      <c r="F4" s="54"/>
      <c r="G4" s="54"/>
      <c r="H4" s="54"/>
      <c r="I4" s="54"/>
      <c r="J4" s="42"/>
      <c r="K4" s="42"/>
      <c r="L4" s="4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>
      <c r="A5" s="54"/>
      <c r="B5" s="54"/>
      <c r="C5" s="54"/>
      <c r="D5" s="55" t="s">
        <v>4</v>
      </c>
      <c r="E5" s="8">
        <f>'[1]1'!$F$6</f>
        <v>2025</v>
      </c>
      <c r="F5" s="54"/>
      <c r="G5" s="54"/>
      <c r="H5" s="54"/>
      <c r="I5" s="54"/>
      <c r="J5" s="42"/>
      <c r="K5" s="42"/>
      <c r="L5" s="4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>
      <c r="A6" s="56"/>
      <c r="B6" s="56"/>
      <c r="C6" s="56"/>
      <c r="D6" s="56"/>
      <c r="E6" s="56"/>
      <c r="F6" s="56"/>
      <c r="G6" s="56"/>
      <c r="H6" s="56"/>
      <c r="I6" s="56"/>
      <c r="J6" s="42"/>
      <c r="K6" s="42"/>
      <c r="L6" s="4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thickBot="1">
      <c r="A7" s="57" t="s">
        <v>5</v>
      </c>
      <c r="B7" s="57" t="s">
        <v>6</v>
      </c>
      <c r="C7" s="57" t="s">
        <v>7</v>
      </c>
      <c r="D7" s="58" t="s">
        <v>27</v>
      </c>
      <c r="E7" s="59"/>
      <c r="F7" s="60"/>
      <c r="G7" s="58" t="s">
        <v>28</v>
      </c>
      <c r="H7" s="59"/>
      <c r="I7" s="60"/>
      <c r="J7" s="2"/>
      <c r="K7" s="61"/>
      <c r="L7" s="61"/>
      <c r="M7" s="61"/>
      <c r="N7" s="61"/>
      <c r="O7" s="6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thickBot="1">
      <c r="A8" s="62"/>
      <c r="B8" s="62"/>
      <c r="C8" s="62"/>
      <c r="D8" s="57" t="s">
        <v>15</v>
      </c>
      <c r="E8" s="58" t="s">
        <v>29</v>
      </c>
      <c r="F8" s="60"/>
      <c r="G8" s="57" t="s">
        <v>15</v>
      </c>
      <c r="H8" s="58" t="s">
        <v>30</v>
      </c>
      <c r="I8" s="60"/>
      <c r="J8" s="2"/>
      <c r="K8" s="61"/>
      <c r="L8" s="61"/>
      <c r="M8" s="61"/>
      <c r="N8" s="61"/>
      <c r="O8" s="6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thickBot="1">
      <c r="A9" s="63"/>
      <c r="B9" s="63"/>
      <c r="C9" s="63"/>
      <c r="D9" s="63"/>
      <c r="E9" s="64" t="s">
        <v>15</v>
      </c>
      <c r="F9" s="64" t="s">
        <v>16</v>
      </c>
      <c r="G9" s="63"/>
      <c r="H9" s="64" t="s">
        <v>15</v>
      </c>
      <c r="I9" s="64" t="s">
        <v>16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65">
        <v>1</v>
      </c>
      <c r="B10" s="66">
        <v>2</v>
      </c>
      <c r="C10" s="66">
        <v>3</v>
      </c>
      <c r="D10" s="66">
        <v>4</v>
      </c>
      <c r="E10" s="66">
        <v>5</v>
      </c>
      <c r="F10" s="66">
        <v>6</v>
      </c>
      <c r="G10" s="66">
        <v>7</v>
      </c>
      <c r="H10" s="66">
        <v>8</v>
      </c>
      <c r="I10" s="66">
        <v>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>
      <c r="A11" s="67">
        <v>1</v>
      </c>
      <c r="B11" s="68" t="str">
        <f>'[1]11'!B9</f>
        <v>Ngrayun</v>
      </c>
      <c r="C11" s="68" t="str">
        <f>'[1]11'!C9</f>
        <v>Ngrayun</v>
      </c>
      <c r="D11" s="69">
        <v>447</v>
      </c>
      <c r="E11" s="70">
        <v>253</v>
      </c>
      <c r="F11" s="71">
        <f t="shared" ref="F11:F43" si="0">E11/D11*100</f>
        <v>56.599552572706934</v>
      </c>
      <c r="G11" s="70">
        <v>301</v>
      </c>
      <c r="H11" s="70">
        <v>274</v>
      </c>
      <c r="I11" s="71">
        <f t="shared" ref="I11:I43" si="1">H11/G11*100</f>
        <v>91.029900332225907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>
      <c r="A12" s="67">
        <v>2</v>
      </c>
      <c r="B12" s="68">
        <f>'[1]11'!B10</f>
        <v>0</v>
      </c>
      <c r="C12" s="68" t="str">
        <f>'[1]11'!C10</f>
        <v>Selur</v>
      </c>
      <c r="D12" s="69">
        <v>301</v>
      </c>
      <c r="E12" s="70">
        <v>112</v>
      </c>
      <c r="F12" s="71">
        <f t="shared" si="0"/>
        <v>37.209302325581397</v>
      </c>
      <c r="G12" s="70">
        <v>171</v>
      </c>
      <c r="H12" s="70">
        <v>168</v>
      </c>
      <c r="I12" s="71">
        <f t="shared" si="1"/>
        <v>98.245614035087712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>
      <c r="A13" s="67">
        <v>3</v>
      </c>
      <c r="B13" s="68" t="str">
        <f>'[1]11'!B11</f>
        <v>Slahung</v>
      </c>
      <c r="C13" s="68" t="str">
        <f>'[1]11'!C11</f>
        <v>Slahung</v>
      </c>
      <c r="D13" s="69">
        <v>362</v>
      </c>
      <c r="E13" s="70">
        <v>51</v>
      </c>
      <c r="F13" s="71">
        <f t="shared" si="0"/>
        <v>14.088397790055248</v>
      </c>
      <c r="G13" s="70">
        <v>84</v>
      </c>
      <c r="H13" s="70">
        <v>83</v>
      </c>
      <c r="I13" s="71">
        <f t="shared" si="1"/>
        <v>98.80952380952381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67">
        <v>4</v>
      </c>
      <c r="B14" s="68">
        <f>'[1]11'!B12</f>
        <v>0</v>
      </c>
      <c r="C14" s="68" t="str">
        <f>'[1]11'!C12</f>
        <v>Nailan</v>
      </c>
      <c r="D14" s="69">
        <v>295</v>
      </c>
      <c r="E14" s="70">
        <v>76</v>
      </c>
      <c r="F14" s="71">
        <f t="shared" si="0"/>
        <v>25.762711864406779</v>
      </c>
      <c r="G14" s="70">
        <v>85</v>
      </c>
      <c r="H14" s="70">
        <v>85</v>
      </c>
      <c r="I14" s="71">
        <f t="shared" si="1"/>
        <v>100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67">
        <v>5</v>
      </c>
      <c r="B15" s="68" t="str">
        <f>'[1]11'!B13</f>
        <v>Bungkal</v>
      </c>
      <c r="C15" s="68" t="str">
        <f>'[1]11'!C13</f>
        <v>Bungkal</v>
      </c>
      <c r="D15" s="69">
        <v>474</v>
      </c>
      <c r="E15" s="70">
        <v>42</v>
      </c>
      <c r="F15" s="71">
        <f t="shared" si="0"/>
        <v>8.8607594936708853</v>
      </c>
      <c r="G15" s="70">
        <v>43</v>
      </c>
      <c r="H15" s="70">
        <v>31</v>
      </c>
      <c r="I15" s="71">
        <f t="shared" si="1"/>
        <v>72.093023255813947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67">
        <v>6</v>
      </c>
      <c r="B16" s="68" t="str">
        <f>'[1]11'!B14</f>
        <v>Sambit</v>
      </c>
      <c r="C16" s="68" t="str">
        <f>'[1]11'!C14</f>
        <v>Sambit</v>
      </c>
      <c r="D16" s="69">
        <v>220</v>
      </c>
      <c r="E16" s="70">
        <v>71</v>
      </c>
      <c r="F16" s="71">
        <f t="shared" si="0"/>
        <v>32.272727272727273</v>
      </c>
      <c r="G16" s="70">
        <v>75</v>
      </c>
      <c r="H16" s="70">
        <v>73</v>
      </c>
      <c r="I16" s="71">
        <f t="shared" si="1"/>
        <v>97.333333333333343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67">
        <v>7</v>
      </c>
      <c r="B17" s="68">
        <f>'[1]11'!B15</f>
        <v>0</v>
      </c>
      <c r="C17" s="68" t="str">
        <f>'[1]11'!C15</f>
        <v>Wringinanom</v>
      </c>
      <c r="D17" s="69">
        <v>273</v>
      </c>
      <c r="E17" s="70">
        <v>138</v>
      </c>
      <c r="F17" s="71">
        <f t="shared" si="0"/>
        <v>50.549450549450547</v>
      </c>
      <c r="G17" s="70">
        <v>175</v>
      </c>
      <c r="H17" s="70">
        <v>121</v>
      </c>
      <c r="I17" s="71">
        <f t="shared" si="1"/>
        <v>69.142857142857139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67">
        <v>8</v>
      </c>
      <c r="B18" s="68" t="str">
        <f>'[1]11'!B16</f>
        <v>Sawoo</v>
      </c>
      <c r="C18" s="68" t="str">
        <f>'[1]11'!C16</f>
        <v>Sawoo</v>
      </c>
      <c r="D18" s="69">
        <v>652</v>
      </c>
      <c r="E18" s="70">
        <v>58</v>
      </c>
      <c r="F18" s="71">
        <f t="shared" si="0"/>
        <v>8.8957055214723919</v>
      </c>
      <c r="G18" s="70">
        <v>315</v>
      </c>
      <c r="H18" s="70">
        <v>307</v>
      </c>
      <c r="I18" s="71">
        <f t="shared" si="1"/>
        <v>97.460317460317455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67">
        <v>9</v>
      </c>
      <c r="B19" s="68">
        <f>'[1]11'!B17</f>
        <v>0</v>
      </c>
      <c r="C19" s="68" t="str">
        <f>'[1]11'!C17</f>
        <v>Bondrang</v>
      </c>
      <c r="D19" s="69">
        <v>105</v>
      </c>
      <c r="E19" s="70">
        <v>26</v>
      </c>
      <c r="F19" s="71">
        <f t="shared" si="0"/>
        <v>24.761904761904763</v>
      </c>
      <c r="G19" s="70">
        <v>44</v>
      </c>
      <c r="H19" s="70">
        <v>44</v>
      </c>
      <c r="I19" s="71">
        <f t="shared" si="1"/>
        <v>100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67">
        <v>10</v>
      </c>
      <c r="B20" s="68" t="str">
        <f>'[1]11'!B18</f>
        <v>Sooko</v>
      </c>
      <c r="C20" s="68" t="str">
        <f>'[1]11'!C18</f>
        <v>Sooko</v>
      </c>
      <c r="D20" s="69">
        <v>296</v>
      </c>
      <c r="E20" s="70">
        <v>57</v>
      </c>
      <c r="F20" s="71">
        <f t="shared" si="0"/>
        <v>19.256756756756758</v>
      </c>
      <c r="G20" s="70">
        <v>52</v>
      </c>
      <c r="H20" s="70">
        <v>36</v>
      </c>
      <c r="I20" s="71">
        <f t="shared" si="1"/>
        <v>69.230769230769226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67">
        <v>11</v>
      </c>
      <c r="B21" s="68" t="str">
        <f>'[1]11'!B19</f>
        <v>Pudak</v>
      </c>
      <c r="C21" s="68" t="str">
        <f>'[1]11'!C19</f>
        <v>Pudak</v>
      </c>
      <c r="D21" s="69">
        <v>115</v>
      </c>
      <c r="E21" s="70">
        <v>18</v>
      </c>
      <c r="F21" s="71">
        <f t="shared" si="0"/>
        <v>15.65217391304348</v>
      </c>
      <c r="G21" s="70">
        <v>23</v>
      </c>
      <c r="H21" s="70">
        <v>1</v>
      </c>
      <c r="I21" s="71">
        <f t="shared" si="1"/>
        <v>4.3478260869565215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67">
        <v>12</v>
      </c>
      <c r="B22" s="68" t="str">
        <f>'[1]11'!B20</f>
        <v>Pulung</v>
      </c>
      <c r="C22" s="68" t="str">
        <f>'[1]11'!C20</f>
        <v>Pulung</v>
      </c>
      <c r="D22" s="69">
        <v>385</v>
      </c>
      <c r="E22" s="70">
        <v>22</v>
      </c>
      <c r="F22" s="71">
        <f t="shared" si="0"/>
        <v>5.7142857142857144</v>
      </c>
      <c r="G22" s="70">
        <v>5</v>
      </c>
      <c r="H22" s="70">
        <v>5</v>
      </c>
      <c r="I22" s="71">
        <f t="shared" si="1"/>
        <v>100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67">
        <v>13</v>
      </c>
      <c r="B23" s="68">
        <f>'[1]11'!B21</f>
        <v>0</v>
      </c>
      <c r="C23" s="68" t="str">
        <f>'[1]11'!C21</f>
        <v>Kesugihan</v>
      </c>
      <c r="D23" s="70">
        <v>254</v>
      </c>
      <c r="E23" s="70">
        <v>18</v>
      </c>
      <c r="F23" s="71">
        <f t="shared" si="0"/>
        <v>7.0866141732283463</v>
      </c>
      <c r="G23" s="70">
        <v>15</v>
      </c>
      <c r="H23" s="70">
        <v>14</v>
      </c>
      <c r="I23" s="71">
        <f t="shared" si="1"/>
        <v>93.333333333333329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67">
        <v>14</v>
      </c>
      <c r="B24" s="68" t="str">
        <f>'[1]11'!B22</f>
        <v>Mlarak</v>
      </c>
      <c r="C24" s="68" t="str">
        <f>'[1]11'!C22</f>
        <v>Mlarak</v>
      </c>
      <c r="D24" s="69">
        <v>433</v>
      </c>
      <c r="E24" s="70">
        <v>159</v>
      </c>
      <c r="F24" s="71">
        <f t="shared" si="0"/>
        <v>36.720554272517319</v>
      </c>
      <c r="G24" s="70">
        <v>240</v>
      </c>
      <c r="H24" s="70">
        <v>240</v>
      </c>
      <c r="I24" s="71">
        <f t="shared" si="1"/>
        <v>100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67">
        <v>15</v>
      </c>
      <c r="B25" s="68" t="str">
        <f>'[1]11'!B23</f>
        <v>Siman</v>
      </c>
      <c r="C25" s="68" t="str">
        <f>'[1]11'!C23</f>
        <v>Siman</v>
      </c>
      <c r="D25" s="69">
        <v>291</v>
      </c>
      <c r="E25" s="70">
        <v>72</v>
      </c>
      <c r="F25" s="71">
        <f t="shared" si="0"/>
        <v>24.742268041237114</v>
      </c>
      <c r="G25" s="70">
        <v>170</v>
      </c>
      <c r="H25" s="70">
        <v>151</v>
      </c>
      <c r="I25" s="71">
        <f t="shared" si="1"/>
        <v>88.823529411764696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67">
        <v>16</v>
      </c>
      <c r="B26" s="68">
        <f>'[1]11'!B24</f>
        <v>0</v>
      </c>
      <c r="C26" s="68" t="str">
        <f>'[1]11'!C24</f>
        <v>Ronowijayan</v>
      </c>
      <c r="D26" s="69">
        <v>290</v>
      </c>
      <c r="E26" s="70">
        <v>162</v>
      </c>
      <c r="F26" s="71">
        <f t="shared" si="0"/>
        <v>55.862068965517238</v>
      </c>
      <c r="G26" s="70">
        <v>195</v>
      </c>
      <c r="H26" s="70">
        <v>156</v>
      </c>
      <c r="I26" s="71">
        <f t="shared" si="1"/>
        <v>80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67">
        <v>17</v>
      </c>
      <c r="B27" s="68" t="str">
        <f>'[1]11'!B25</f>
        <v>Jetis</v>
      </c>
      <c r="C27" s="68" t="str">
        <f>'[1]11'!C25</f>
        <v>Jetis</v>
      </c>
      <c r="D27" s="69">
        <v>386</v>
      </c>
      <c r="E27" s="70">
        <v>31</v>
      </c>
      <c r="F27" s="71">
        <f t="shared" si="0"/>
        <v>8.0310880829015545</v>
      </c>
      <c r="G27" s="70">
        <v>32</v>
      </c>
      <c r="H27" s="70">
        <v>16</v>
      </c>
      <c r="I27" s="71">
        <f t="shared" si="1"/>
        <v>50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67">
        <v>18</v>
      </c>
      <c r="B28" s="68" t="str">
        <f>'[1]11'!B26</f>
        <v>Balong</v>
      </c>
      <c r="C28" s="68" t="str">
        <f>'[1]11'!C26</f>
        <v>Balong</v>
      </c>
      <c r="D28" s="69">
        <v>583</v>
      </c>
      <c r="E28" s="70">
        <v>210</v>
      </c>
      <c r="F28" s="71">
        <f t="shared" si="0"/>
        <v>36.020583190394511</v>
      </c>
      <c r="G28" s="70">
        <v>304</v>
      </c>
      <c r="H28" s="70">
        <v>291</v>
      </c>
      <c r="I28" s="71">
        <f t="shared" si="1"/>
        <v>95.723684210526315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67">
        <v>19</v>
      </c>
      <c r="B29" s="68" t="str">
        <f>'[1]11'!B27</f>
        <v>Kauman</v>
      </c>
      <c r="C29" s="68" t="str">
        <f>'[1]11'!C27</f>
        <v>Kauman</v>
      </c>
      <c r="D29" s="69">
        <v>252</v>
      </c>
      <c r="E29" s="70">
        <v>36</v>
      </c>
      <c r="F29" s="71">
        <f t="shared" si="0"/>
        <v>14.285714285714285</v>
      </c>
      <c r="G29" s="70">
        <v>78</v>
      </c>
      <c r="H29" s="70">
        <v>70</v>
      </c>
      <c r="I29" s="71">
        <f t="shared" si="1"/>
        <v>89.743589743589752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67">
        <v>20</v>
      </c>
      <c r="B30" s="68">
        <f>'[1]11'!B28</f>
        <v>0</v>
      </c>
      <c r="C30" s="68" t="str">
        <f>'[1]11'!C28</f>
        <v>Ngrandu</v>
      </c>
      <c r="D30" s="69">
        <v>143</v>
      </c>
      <c r="E30" s="70">
        <v>49</v>
      </c>
      <c r="F30" s="71">
        <f t="shared" si="0"/>
        <v>34.265734265734267</v>
      </c>
      <c r="G30" s="70">
        <v>30</v>
      </c>
      <c r="H30" s="70">
        <v>27</v>
      </c>
      <c r="I30" s="71">
        <f t="shared" si="1"/>
        <v>90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67">
        <v>21</v>
      </c>
      <c r="B31" s="68" t="str">
        <f>'[1]11'!B29</f>
        <v>Jambon</v>
      </c>
      <c r="C31" s="68" t="str">
        <f>'[1]11'!C29</f>
        <v>Jambon</v>
      </c>
      <c r="D31" s="69">
        <v>578</v>
      </c>
      <c r="E31" s="70">
        <v>25</v>
      </c>
      <c r="F31" s="71">
        <f t="shared" si="0"/>
        <v>4.3252595155709344</v>
      </c>
      <c r="G31" s="70">
        <v>57</v>
      </c>
      <c r="H31" s="70">
        <v>41</v>
      </c>
      <c r="I31" s="71">
        <f t="shared" si="1"/>
        <v>71.929824561403507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67">
        <v>22</v>
      </c>
      <c r="B32" s="68" t="str">
        <f>'[1]11'!B30</f>
        <v>Badegan</v>
      </c>
      <c r="C32" s="68" t="str">
        <f>'[1]11'!C30</f>
        <v>Badegan</v>
      </c>
      <c r="D32" s="69">
        <v>413</v>
      </c>
      <c r="E32" s="70">
        <v>0</v>
      </c>
      <c r="F32" s="71">
        <f t="shared" si="0"/>
        <v>0</v>
      </c>
      <c r="G32" s="70">
        <v>0</v>
      </c>
      <c r="H32" s="70">
        <v>0</v>
      </c>
      <c r="I32" s="71" t="e">
        <f t="shared" si="1"/>
        <v>#DIV/0!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67">
        <v>23</v>
      </c>
      <c r="B33" s="68" t="str">
        <f>'[1]11'!B31</f>
        <v>Sampung</v>
      </c>
      <c r="C33" s="68" t="str">
        <f>'[1]11'!C31</f>
        <v>Sampung</v>
      </c>
      <c r="D33" s="69">
        <v>317</v>
      </c>
      <c r="E33" s="70">
        <v>31</v>
      </c>
      <c r="F33" s="71">
        <f t="shared" si="0"/>
        <v>9.7791798107255516</v>
      </c>
      <c r="G33" s="70">
        <v>42</v>
      </c>
      <c r="H33" s="70">
        <v>42</v>
      </c>
      <c r="I33" s="71">
        <f t="shared" si="1"/>
        <v>100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67">
        <v>24</v>
      </c>
      <c r="B34" s="68">
        <f>'[1]11'!B32</f>
        <v>0</v>
      </c>
      <c r="C34" s="68" t="str">
        <f>'[1]11'!C32</f>
        <v>Kunti</v>
      </c>
      <c r="D34" s="69">
        <v>172</v>
      </c>
      <c r="E34" s="70">
        <v>56</v>
      </c>
      <c r="F34" s="71">
        <f t="shared" si="0"/>
        <v>32.558139534883722</v>
      </c>
      <c r="G34" s="70">
        <v>78</v>
      </c>
      <c r="H34" s="70">
        <v>23</v>
      </c>
      <c r="I34" s="71">
        <f t="shared" si="1"/>
        <v>29.487179487179489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67">
        <v>25</v>
      </c>
      <c r="B35" s="68" t="str">
        <f>'[1]11'!B33</f>
        <v>Sukorejo</v>
      </c>
      <c r="C35" s="68" t="str">
        <f>'[1]11'!C33</f>
        <v>Sukorejo</v>
      </c>
      <c r="D35" s="69">
        <v>714</v>
      </c>
      <c r="E35" s="70">
        <v>174</v>
      </c>
      <c r="F35" s="71">
        <f t="shared" si="0"/>
        <v>24.369747899159663</v>
      </c>
      <c r="G35" s="70">
        <v>105</v>
      </c>
      <c r="H35" s="70">
        <v>75</v>
      </c>
      <c r="I35" s="71">
        <f t="shared" si="1"/>
        <v>71.428571428571431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67">
        <v>26</v>
      </c>
      <c r="B36" s="68" t="str">
        <f>'[1]11'!B34</f>
        <v>Ponorogo</v>
      </c>
      <c r="C36" s="68" t="str">
        <f>'[1]11'!C34</f>
        <v>Po. Utara</v>
      </c>
      <c r="D36" s="69">
        <v>486</v>
      </c>
      <c r="E36" s="70">
        <v>71</v>
      </c>
      <c r="F36" s="71">
        <f t="shared" si="0"/>
        <v>14.609053497942387</v>
      </c>
      <c r="G36" s="70">
        <v>257</v>
      </c>
      <c r="H36" s="70">
        <v>199</v>
      </c>
      <c r="I36" s="71">
        <f t="shared" si="1"/>
        <v>77.431906614786001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67">
        <v>27</v>
      </c>
      <c r="B37" s="68">
        <f>'[1]11'!B35</f>
        <v>0</v>
      </c>
      <c r="C37" s="68" t="str">
        <f>'[1]11'!C35</f>
        <v>Po. Selatan</v>
      </c>
      <c r="D37" s="69">
        <v>439</v>
      </c>
      <c r="E37" s="70">
        <v>245</v>
      </c>
      <c r="F37" s="71">
        <f t="shared" si="0"/>
        <v>55.808656036446472</v>
      </c>
      <c r="G37" s="70">
        <v>105</v>
      </c>
      <c r="H37" s="70">
        <v>99</v>
      </c>
      <c r="I37" s="71">
        <f t="shared" si="1"/>
        <v>94.285714285714278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67">
        <v>28</v>
      </c>
      <c r="B38" s="68" t="str">
        <f>'[1]11'!B36</f>
        <v>Babadan</v>
      </c>
      <c r="C38" s="68" t="str">
        <f>'[1]11'!C36</f>
        <v>Babadan</v>
      </c>
      <c r="D38" s="69">
        <v>490</v>
      </c>
      <c r="E38" s="70">
        <v>102</v>
      </c>
      <c r="F38" s="71">
        <f t="shared" si="0"/>
        <v>20.816326530612244</v>
      </c>
      <c r="G38" s="70">
        <v>302</v>
      </c>
      <c r="H38" s="70">
        <v>287</v>
      </c>
      <c r="I38" s="71">
        <f t="shared" si="1"/>
        <v>95.033112582781456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67">
        <v>29</v>
      </c>
      <c r="B39" s="68">
        <f>'[1]11'!B37</f>
        <v>0</v>
      </c>
      <c r="C39" s="68" t="str">
        <f>'[1]11'!C37</f>
        <v>Sukosari</v>
      </c>
      <c r="D39" s="69">
        <v>359</v>
      </c>
      <c r="E39" s="70">
        <v>19</v>
      </c>
      <c r="F39" s="71">
        <f t="shared" si="0"/>
        <v>5.2924791086350975</v>
      </c>
      <c r="G39" s="70">
        <v>1</v>
      </c>
      <c r="H39" s="70">
        <v>1</v>
      </c>
      <c r="I39" s="71">
        <f t="shared" si="1"/>
        <v>100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67">
        <v>30</v>
      </c>
      <c r="B40" s="68" t="str">
        <f>'[1]11'!B38</f>
        <v>Jenangan</v>
      </c>
      <c r="C40" s="68" t="str">
        <f>'[1]11'!C38</f>
        <v>Jenangan</v>
      </c>
      <c r="D40" s="69">
        <v>466</v>
      </c>
      <c r="E40" s="70">
        <v>137</v>
      </c>
      <c r="F40" s="71">
        <f t="shared" si="0"/>
        <v>29.399141630901287</v>
      </c>
      <c r="G40" s="70">
        <v>171</v>
      </c>
      <c r="H40" s="70">
        <v>132</v>
      </c>
      <c r="I40" s="71">
        <f t="shared" si="1"/>
        <v>77.192982456140342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67">
        <v>31</v>
      </c>
      <c r="B41" s="68">
        <f>'[1]11'!B39</f>
        <v>0</v>
      </c>
      <c r="C41" s="68" t="str">
        <f>'[1]11'!C39</f>
        <v>Setono</v>
      </c>
      <c r="D41" s="69">
        <v>284</v>
      </c>
      <c r="E41" s="70">
        <v>35</v>
      </c>
      <c r="F41" s="71">
        <f t="shared" si="0"/>
        <v>12.323943661971832</v>
      </c>
      <c r="G41" s="70">
        <v>9</v>
      </c>
      <c r="H41" s="70">
        <v>0</v>
      </c>
      <c r="I41" s="71">
        <f t="shared" si="1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67">
        <v>32</v>
      </c>
      <c r="B42" s="68" t="str">
        <f>'[1]11'!B40</f>
        <v>Ngebel</v>
      </c>
      <c r="C42" s="68" t="str">
        <f>'[1]11'!C40</f>
        <v>Ngebel</v>
      </c>
      <c r="D42" s="69">
        <v>261</v>
      </c>
      <c r="E42" s="70">
        <v>26</v>
      </c>
      <c r="F42" s="71">
        <f t="shared" si="0"/>
        <v>9.9616858237547881</v>
      </c>
      <c r="G42" s="70">
        <v>34</v>
      </c>
      <c r="H42" s="70">
        <v>34</v>
      </c>
      <c r="I42" s="71">
        <f t="shared" si="1"/>
        <v>100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>
      <c r="A43" s="72" t="s">
        <v>17</v>
      </c>
      <c r="B43" s="73"/>
      <c r="C43" s="20"/>
      <c r="D43" s="74">
        <f t="shared" ref="D43:E43" si="2">SUM(D11:D42)</f>
        <v>11536</v>
      </c>
      <c r="E43" s="74">
        <f t="shared" si="2"/>
        <v>2582</v>
      </c>
      <c r="F43" s="75">
        <f t="shared" si="0"/>
        <v>22.382108183079058</v>
      </c>
      <c r="G43" s="74">
        <f t="shared" ref="G43:H43" si="3">SUM(G11:G42)</f>
        <v>3598</v>
      </c>
      <c r="H43" s="74">
        <f t="shared" si="3"/>
        <v>3126</v>
      </c>
      <c r="I43" s="75">
        <f t="shared" si="1"/>
        <v>86.881600889382995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 thickBot="1">
      <c r="A44" s="76"/>
      <c r="B44" s="76"/>
      <c r="C44" s="76"/>
      <c r="D44" s="76"/>
      <c r="E44" s="76"/>
      <c r="F44" s="76"/>
      <c r="G44" s="76"/>
      <c r="H44" s="76"/>
      <c r="I44" s="7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thickBot="1">
      <c r="A45" s="77" t="s">
        <v>18</v>
      </c>
      <c r="B45" s="54"/>
      <c r="C45" s="54"/>
      <c r="D45" s="54"/>
      <c r="E45" s="54"/>
      <c r="F45" s="54"/>
      <c r="G45" s="54"/>
      <c r="H45" s="54"/>
      <c r="I45" s="5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thickBot="1">
      <c r="A46" s="77" t="s">
        <v>31</v>
      </c>
      <c r="B46" s="54"/>
      <c r="C46" s="54"/>
      <c r="D46" s="54"/>
      <c r="E46" s="54"/>
      <c r="F46" s="54"/>
      <c r="G46" s="54"/>
      <c r="H46" s="54"/>
      <c r="I46" s="5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43:C43"/>
    <mergeCell ref="A3:I3"/>
    <mergeCell ref="A7:A9"/>
    <mergeCell ref="B7:B9"/>
    <mergeCell ref="C7:C9"/>
    <mergeCell ref="D7:F7"/>
    <mergeCell ref="G7:I7"/>
    <mergeCell ref="D8:D9"/>
    <mergeCell ref="E8:F8"/>
    <mergeCell ref="G8:G9"/>
    <mergeCell ref="H8:I8"/>
  </mergeCells>
  <printOptions horizontalCentered="1"/>
  <pageMargins left="1.35" right="0.9" top="1.1499999999999999" bottom="0.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5325-B918-466D-B95E-C9108119404B}">
  <dimension ref="A1:AM1000"/>
  <sheetViews>
    <sheetView workbookViewId="0">
      <selection activeCell="G7" sqref="G7:L7"/>
    </sheetView>
  </sheetViews>
  <sheetFormatPr defaultColWidth="14.42578125" defaultRowHeight="15" customHeight="1"/>
  <cols>
    <col min="1" max="1" width="5.7109375" style="3" customWidth="1"/>
    <col min="2" max="3" width="21.7109375" style="3" customWidth="1"/>
    <col min="4" max="9" width="9.140625" style="3" customWidth="1"/>
    <col min="10" max="10" width="10.28515625" style="3" customWidth="1"/>
    <col min="11" max="11" width="9.28515625" style="3" customWidth="1"/>
    <col min="12" max="12" width="10.7109375" style="3" customWidth="1"/>
    <col min="13" max="13" width="9.28515625" style="3" customWidth="1"/>
    <col min="14" max="14" width="10.28515625" style="3" customWidth="1"/>
    <col min="15" max="15" width="9.28515625" style="3" customWidth="1"/>
    <col min="16" max="16" width="9.7109375" style="3" customWidth="1"/>
    <col min="17" max="17" width="9.28515625" style="3" customWidth="1"/>
    <col min="18" max="18" width="9.7109375" style="3" customWidth="1"/>
    <col min="19" max="19" width="9.28515625" style="3" customWidth="1"/>
    <col min="20" max="20" width="9.7109375" style="3" customWidth="1"/>
    <col min="21" max="21" width="9.28515625" style="3" customWidth="1"/>
    <col min="22" max="22" width="10.7109375" style="3" customWidth="1"/>
    <col min="23" max="23" width="9.28515625" style="3" customWidth="1"/>
    <col min="24" max="24" width="10.28515625" style="3" customWidth="1"/>
    <col min="25" max="25" width="9.28515625" style="3" customWidth="1"/>
    <col min="26" max="26" width="10.28515625" style="3" customWidth="1"/>
    <col min="27" max="27" width="9.28515625" style="3" customWidth="1"/>
    <col min="28" max="28" width="9.7109375" style="3" customWidth="1"/>
    <col min="29" max="29" width="9.28515625" style="3" customWidth="1"/>
    <col min="30" max="30" width="9.7109375" style="3" customWidth="1"/>
    <col min="31" max="31" width="9.28515625" style="3" customWidth="1"/>
    <col min="32" max="32" width="9.7109375" style="3" customWidth="1"/>
    <col min="33" max="33" width="9.28515625" style="3" customWidth="1"/>
    <col min="34" max="34" width="9.7109375" style="3" customWidth="1"/>
    <col min="35" max="35" width="9.28515625" style="3" customWidth="1"/>
    <col min="36" max="36" width="9.7109375" style="3" customWidth="1"/>
    <col min="37" max="37" width="9.28515625" style="3" customWidth="1"/>
    <col min="38" max="38" width="9.7109375" style="3" customWidth="1"/>
    <col min="39" max="39" width="9.28515625" style="3" customWidth="1"/>
    <col min="40" max="16384" width="14.42578125" style="3"/>
  </cols>
  <sheetData>
    <row r="1" spans="1:39" ht="15.7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.75">
      <c r="A3" s="4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5.7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 t="s">
        <v>3</v>
      </c>
      <c r="R4" s="78" t="str">
        <f>'[1]1'!$F$5</f>
        <v>PONOROGO</v>
      </c>
      <c r="S4" s="6"/>
      <c r="T4" s="6"/>
      <c r="U4" s="6"/>
      <c r="V4" s="79"/>
      <c r="W4" s="7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79"/>
      <c r="AL4" s="79"/>
      <c r="AM4" s="9"/>
    </row>
    <row r="5" spans="1:39" ht="15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 t="s">
        <v>4</v>
      </c>
      <c r="R5" s="78">
        <f>'[1]1'!$F$6</f>
        <v>2025</v>
      </c>
      <c r="S5" s="6"/>
      <c r="T5" s="6"/>
      <c r="U5" s="6"/>
      <c r="V5" s="79"/>
      <c r="W5" s="7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79"/>
      <c r="AL5" s="79"/>
      <c r="AM5" s="9"/>
    </row>
    <row r="6" spans="1:39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9.5" customHeight="1">
      <c r="A7" s="80" t="s">
        <v>5</v>
      </c>
      <c r="B7" s="80" t="s">
        <v>6</v>
      </c>
      <c r="C7" s="80" t="s">
        <v>7</v>
      </c>
      <c r="D7" s="81" t="s">
        <v>34</v>
      </c>
      <c r="E7" s="82"/>
      <c r="F7" s="83"/>
      <c r="G7" s="84" t="s">
        <v>35</v>
      </c>
      <c r="H7" s="82"/>
      <c r="I7" s="83"/>
      <c r="J7" s="85" t="s">
        <v>36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7"/>
    </row>
    <row r="8" spans="1:39" ht="19.5" customHeight="1">
      <c r="A8" s="17"/>
      <c r="B8" s="17"/>
      <c r="C8" s="17"/>
      <c r="D8" s="86"/>
      <c r="E8" s="5"/>
      <c r="F8" s="13"/>
      <c r="G8" s="5"/>
      <c r="H8" s="5"/>
      <c r="I8" s="13"/>
      <c r="J8" s="87" t="s">
        <v>37</v>
      </c>
      <c r="K8" s="73"/>
      <c r="L8" s="73"/>
      <c r="M8" s="73"/>
      <c r="N8" s="73"/>
      <c r="O8" s="20"/>
      <c r="P8" s="87" t="s">
        <v>38</v>
      </c>
      <c r="Q8" s="73"/>
      <c r="R8" s="73"/>
      <c r="S8" s="73"/>
      <c r="T8" s="73"/>
      <c r="U8" s="20"/>
      <c r="V8" s="87" t="s">
        <v>39</v>
      </c>
      <c r="W8" s="73"/>
      <c r="X8" s="73"/>
      <c r="Y8" s="73"/>
      <c r="Z8" s="73"/>
      <c r="AA8" s="20"/>
      <c r="AB8" s="87" t="s">
        <v>40</v>
      </c>
      <c r="AC8" s="73"/>
      <c r="AD8" s="73"/>
      <c r="AE8" s="73"/>
      <c r="AF8" s="73"/>
      <c r="AG8" s="20"/>
      <c r="AH8" s="87" t="s">
        <v>41</v>
      </c>
      <c r="AI8" s="73"/>
      <c r="AJ8" s="73"/>
      <c r="AK8" s="73"/>
      <c r="AL8" s="73"/>
      <c r="AM8" s="20"/>
    </row>
    <row r="9" spans="1:39" ht="19.5" customHeight="1">
      <c r="A9" s="17"/>
      <c r="B9" s="17"/>
      <c r="C9" s="17"/>
      <c r="D9" s="18"/>
      <c r="E9" s="15"/>
      <c r="F9" s="16"/>
      <c r="G9" s="15"/>
      <c r="H9" s="15"/>
      <c r="I9" s="16"/>
      <c r="J9" s="87" t="s">
        <v>12</v>
      </c>
      <c r="K9" s="73"/>
      <c r="L9" s="87" t="s">
        <v>13</v>
      </c>
      <c r="M9" s="73"/>
      <c r="N9" s="87" t="s">
        <v>14</v>
      </c>
      <c r="O9" s="73"/>
      <c r="P9" s="87" t="s">
        <v>12</v>
      </c>
      <c r="Q9" s="73"/>
      <c r="R9" s="87" t="s">
        <v>13</v>
      </c>
      <c r="S9" s="20"/>
      <c r="T9" s="87" t="s">
        <v>14</v>
      </c>
      <c r="U9" s="73"/>
      <c r="V9" s="87" t="s">
        <v>12</v>
      </c>
      <c r="W9" s="73"/>
      <c r="X9" s="87" t="s">
        <v>13</v>
      </c>
      <c r="Y9" s="20"/>
      <c r="Z9" s="87" t="s">
        <v>14</v>
      </c>
      <c r="AA9" s="73"/>
      <c r="AB9" s="87" t="s">
        <v>12</v>
      </c>
      <c r="AC9" s="73"/>
      <c r="AD9" s="87" t="s">
        <v>13</v>
      </c>
      <c r="AE9" s="20"/>
      <c r="AF9" s="87" t="s">
        <v>14</v>
      </c>
      <c r="AG9" s="73"/>
      <c r="AH9" s="87" t="s">
        <v>12</v>
      </c>
      <c r="AI9" s="73"/>
      <c r="AJ9" s="87" t="s">
        <v>13</v>
      </c>
      <c r="AK9" s="20"/>
      <c r="AL9" s="87" t="s">
        <v>14</v>
      </c>
      <c r="AM9" s="20"/>
    </row>
    <row r="10" spans="1:39" ht="19.5" customHeight="1">
      <c r="A10" s="21"/>
      <c r="B10" s="21"/>
      <c r="C10" s="21"/>
      <c r="D10" s="88" t="s">
        <v>12</v>
      </c>
      <c r="E10" s="88" t="s">
        <v>13</v>
      </c>
      <c r="F10" s="88" t="s">
        <v>42</v>
      </c>
      <c r="G10" s="88" t="s">
        <v>12</v>
      </c>
      <c r="H10" s="88" t="s">
        <v>13</v>
      </c>
      <c r="I10" s="88" t="s">
        <v>42</v>
      </c>
      <c r="J10" s="88" t="s">
        <v>15</v>
      </c>
      <c r="K10" s="88" t="s">
        <v>16</v>
      </c>
      <c r="L10" s="88" t="s">
        <v>15</v>
      </c>
      <c r="M10" s="88" t="s">
        <v>16</v>
      </c>
      <c r="N10" s="88" t="s">
        <v>15</v>
      </c>
      <c r="O10" s="88" t="s">
        <v>16</v>
      </c>
      <c r="P10" s="88" t="s">
        <v>15</v>
      </c>
      <c r="Q10" s="88" t="s">
        <v>16</v>
      </c>
      <c r="R10" s="88" t="s">
        <v>15</v>
      </c>
      <c r="S10" s="89" t="s">
        <v>16</v>
      </c>
      <c r="T10" s="88" t="s">
        <v>15</v>
      </c>
      <c r="U10" s="88" t="s">
        <v>16</v>
      </c>
      <c r="V10" s="88" t="s">
        <v>15</v>
      </c>
      <c r="W10" s="88" t="s">
        <v>16</v>
      </c>
      <c r="X10" s="88" t="s">
        <v>15</v>
      </c>
      <c r="Y10" s="89" t="s">
        <v>16</v>
      </c>
      <c r="Z10" s="88" t="s">
        <v>15</v>
      </c>
      <c r="AA10" s="88" t="s">
        <v>16</v>
      </c>
      <c r="AB10" s="88" t="s">
        <v>15</v>
      </c>
      <c r="AC10" s="88" t="s">
        <v>16</v>
      </c>
      <c r="AD10" s="88" t="s">
        <v>15</v>
      </c>
      <c r="AE10" s="89" t="s">
        <v>16</v>
      </c>
      <c r="AF10" s="88" t="s">
        <v>15</v>
      </c>
      <c r="AG10" s="88" t="s">
        <v>16</v>
      </c>
      <c r="AH10" s="88" t="s">
        <v>15</v>
      </c>
      <c r="AI10" s="88" t="s">
        <v>16</v>
      </c>
      <c r="AJ10" s="88" t="s">
        <v>15</v>
      </c>
      <c r="AK10" s="89" t="s">
        <v>16</v>
      </c>
      <c r="AL10" s="88" t="s">
        <v>15</v>
      </c>
      <c r="AM10" s="88" t="s">
        <v>16</v>
      </c>
    </row>
    <row r="11" spans="1:39" ht="19.5" customHeight="1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  <c r="K11" s="26">
        <v>11</v>
      </c>
      <c r="L11" s="26">
        <v>12</v>
      </c>
      <c r="M11" s="26">
        <v>13</v>
      </c>
      <c r="N11" s="26">
        <v>14</v>
      </c>
      <c r="O11" s="26">
        <v>15</v>
      </c>
      <c r="P11" s="48">
        <v>16</v>
      </c>
      <c r="Q11" s="26">
        <v>17</v>
      </c>
      <c r="R11" s="26">
        <v>18</v>
      </c>
      <c r="S11" s="26">
        <v>19</v>
      </c>
      <c r="T11" s="26">
        <v>20</v>
      </c>
      <c r="U11" s="26">
        <v>21</v>
      </c>
      <c r="V11" s="48">
        <v>22</v>
      </c>
      <c r="W11" s="26">
        <v>23</v>
      </c>
      <c r="X11" s="26">
        <v>24</v>
      </c>
      <c r="Y11" s="26">
        <v>25</v>
      </c>
      <c r="Z11" s="26">
        <v>26</v>
      </c>
      <c r="AA11" s="26">
        <v>27</v>
      </c>
      <c r="AB11" s="48">
        <v>28</v>
      </c>
      <c r="AC11" s="26">
        <v>29</v>
      </c>
      <c r="AD11" s="26">
        <v>30</v>
      </c>
      <c r="AE11" s="26">
        <v>31</v>
      </c>
      <c r="AF11" s="26">
        <v>32</v>
      </c>
      <c r="AG11" s="26">
        <v>33</v>
      </c>
      <c r="AH11" s="48">
        <v>34</v>
      </c>
      <c r="AI11" s="26">
        <v>35</v>
      </c>
      <c r="AJ11" s="26">
        <v>36</v>
      </c>
      <c r="AK11" s="26">
        <v>37</v>
      </c>
      <c r="AL11" s="26">
        <v>38</v>
      </c>
      <c r="AM11" s="26">
        <v>39</v>
      </c>
    </row>
    <row r="12" spans="1:39" ht="19.5" customHeight="1">
      <c r="A12" s="27">
        <v>1</v>
      </c>
      <c r="B12" s="28" t="str">
        <f>'[1]11'!B9</f>
        <v>Ngrayun</v>
      </c>
      <c r="C12" s="28" t="str">
        <f>'[1]11'!C9</f>
        <v>Ngrayun</v>
      </c>
      <c r="D12" s="90">
        <v>226</v>
      </c>
      <c r="E12" s="90">
        <v>221</v>
      </c>
      <c r="F12" s="28">
        <f t="shared" ref="F12:F43" si="0">D12+E12</f>
        <v>447</v>
      </c>
      <c r="G12" s="90">
        <v>230</v>
      </c>
      <c r="H12" s="90">
        <v>211</v>
      </c>
      <c r="I12" s="28">
        <f t="shared" ref="I12:I43" si="1">G12+H12</f>
        <v>441</v>
      </c>
      <c r="J12" s="32">
        <v>149</v>
      </c>
      <c r="K12" s="31">
        <f t="shared" ref="K12:K44" si="2">J12/D12*100</f>
        <v>65.929203539823007</v>
      </c>
      <c r="L12" s="32">
        <v>118</v>
      </c>
      <c r="M12" s="31">
        <f t="shared" ref="M12:M44" si="3">L12/E12*100</f>
        <v>53.393665158371043</v>
      </c>
      <c r="N12" s="29">
        <f t="shared" ref="N12:N43" si="4">SUM(J12,L12)</f>
        <v>267</v>
      </c>
      <c r="O12" s="31">
        <f t="shared" ref="O12:O44" si="5">N12/F12*100</f>
        <v>59.731543624161077</v>
      </c>
      <c r="P12" s="91">
        <v>146</v>
      </c>
      <c r="Q12" s="31">
        <f t="shared" ref="Q12:Q44" si="6">P12/D12*100</f>
        <v>64.601769911504419</v>
      </c>
      <c r="R12" s="91">
        <v>122</v>
      </c>
      <c r="S12" s="31">
        <f t="shared" ref="S12:S44" si="7">R12/E12*100</f>
        <v>55.203619909502265</v>
      </c>
      <c r="T12" s="92">
        <f t="shared" ref="T12:T43" si="8">SUM(P12,R12)</f>
        <v>268</v>
      </c>
      <c r="U12" s="31">
        <f t="shared" ref="U12:U44" si="9">T12/F12*100</f>
        <v>59.955257270693508</v>
      </c>
      <c r="V12" s="32">
        <v>166</v>
      </c>
      <c r="W12" s="31">
        <f t="shared" ref="W12:W44" si="10">V12/G12*100</f>
        <v>72.173913043478265</v>
      </c>
      <c r="X12" s="32">
        <v>122</v>
      </c>
      <c r="Y12" s="31">
        <f t="shared" ref="Y12:Y44" si="11">X12/H12*100</f>
        <v>57.81990521327014</v>
      </c>
      <c r="Z12" s="29">
        <f t="shared" ref="Z12:Z43" si="12">SUM(V12,X12)</f>
        <v>288</v>
      </c>
      <c r="AA12" s="31">
        <f t="shared" ref="AA12:AA44" si="13">Z12/I12*100</f>
        <v>65.306122448979593</v>
      </c>
      <c r="AB12" s="91">
        <v>137</v>
      </c>
      <c r="AC12" s="31">
        <f t="shared" ref="AC12:AC44" si="14">AB12/G12*100</f>
        <v>59.565217391304351</v>
      </c>
      <c r="AD12" s="91">
        <v>114</v>
      </c>
      <c r="AE12" s="31">
        <f t="shared" ref="AE12:AE44" si="15">AD12/H12*100</f>
        <v>54.02843601895735</v>
      </c>
      <c r="AF12" s="92">
        <f t="shared" ref="AF12:AF43" si="16">SUM(AB12,AD12)</f>
        <v>251</v>
      </c>
      <c r="AG12" s="31">
        <f t="shared" ref="AG12:AG44" si="17">AF12/I12*100</f>
        <v>56.916099773242635</v>
      </c>
      <c r="AH12" s="91">
        <v>154</v>
      </c>
      <c r="AI12" s="31">
        <f t="shared" ref="AI12:AI44" si="18">AH12/D12*100</f>
        <v>68.141592920353972</v>
      </c>
      <c r="AJ12" s="93">
        <v>125</v>
      </c>
      <c r="AK12" s="31">
        <f t="shared" ref="AK12:AK44" si="19">AJ12/E12*100</f>
        <v>56.561085972850677</v>
      </c>
      <c r="AL12" s="92">
        <f t="shared" ref="AL12:AL43" si="20">SUM(AH12,AJ12)</f>
        <v>279</v>
      </c>
      <c r="AM12" s="31">
        <f t="shared" ref="AM12:AM44" si="21">AL12/F12*100</f>
        <v>62.416107382550337</v>
      </c>
    </row>
    <row r="13" spans="1:39" ht="19.5" customHeight="1">
      <c r="A13" s="27">
        <v>2</v>
      </c>
      <c r="B13" s="28">
        <f>'[1]11'!B10</f>
        <v>0</v>
      </c>
      <c r="C13" s="28" t="str">
        <f>'[1]11'!C10</f>
        <v>Selur</v>
      </c>
      <c r="D13" s="90">
        <v>152</v>
      </c>
      <c r="E13" s="90">
        <v>149</v>
      </c>
      <c r="F13" s="28">
        <f t="shared" si="0"/>
        <v>301</v>
      </c>
      <c r="G13" s="90">
        <v>155</v>
      </c>
      <c r="H13" s="90">
        <v>142</v>
      </c>
      <c r="I13" s="28">
        <f t="shared" si="1"/>
        <v>297</v>
      </c>
      <c r="J13" s="32">
        <v>104</v>
      </c>
      <c r="K13" s="31">
        <f t="shared" si="2"/>
        <v>68.421052631578945</v>
      </c>
      <c r="L13" s="32">
        <v>115</v>
      </c>
      <c r="M13" s="31">
        <f t="shared" si="3"/>
        <v>77.181208053691279</v>
      </c>
      <c r="N13" s="29">
        <f t="shared" si="4"/>
        <v>219</v>
      </c>
      <c r="O13" s="31">
        <f t="shared" si="5"/>
        <v>72.757475083056477</v>
      </c>
      <c r="P13" s="91">
        <v>104</v>
      </c>
      <c r="Q13" s="31">
        <f t="shared" si="6"/>
        <v>68.421052631578945</v>
      </c>
      <c r="R13" s="91">
        <v>128</v>
      </c>
      <c r="S13" s="31">
        <f t="shared" si="7"/>
        <v>85.90604026845638</v>
      </c>
      <c r="T13" s="92">
        <f t="shared" si="8"/>
        <v>232</v>
      </c>
      <c r="U13" s="31">
        <f t="shared" si="9"/>
        <v>77.076411960132901</v>
      </c>
      <c r="V13" s="32">
        <v>126</v>
      </c>
      <c r="W13" s="31">
        <f t="shared" si="10"/>
        <v>81.290322580645153</v>
      </c>
      <c r="X13" s="32">
        <v>125</v>
      </c>
      <c r="Y13" s="31">
        <f t="shared" si="11"/>
        <v>88.028169014084511</v>
      </c>
      <c r="Z13" s="29">
        <f t="shared" si="12"/>
        <v>251</v>
      </c>
      <c r="AA13" s="31">
        <f t="shared" si="13"/>
        <v>84.511784511784512</v>
      </c>
      <c r="AB13" s="91">
        <v>116</v>
      </c>
      <c r="AC13" s="31">
        <f t="shared" si="14"/>
        <v>74.838709677419359</v>
      </c>
      <c r="AD13" s="91">
        <v>124</v>
      </c>
      <c r="AE13" s="31">
        <f t="shared" si="15"/>
        <v>87.323943661971825</v>
      </c>
      <c r="AF13" s="92">
        <f t="shared" si="16"/>
        <v>240</v>
      </c>
      <c r="AG13" s="31">
        <f t="shared" si="17"/>
        <v>80.808080808080803</v>
      </c>
      <c r="AH13" s="91">
        <v>105</v>
      </c>
      <c r="AI13" s="31">
        <f t="shared" si="18"/>
        <v>69.078947368421055</v>
      </c>
      <c r="AJ13" s="93">
        <v>129</v>
      </c>
      <c r="AK13" s="31">
        <f t="shared" si="19"/>
        <v>86.577181208053688</v>
      </c>
      <c r="AL13" s="92">
        <f t="shared" si="20"/>
        <v>234</v>
      </c>
      <c r="AM13" s="31">
        <f t="shared" si="21"/>
        <v>77.740863787375417</v>
      </c>
    </row>
    <row r="14" spans="1:39" ht="19.5" customHeight="1">
      <c r="A14" s="27">
        <v>3</v>
      </c>
      <c r="B14" s="28" t="str">
        <f>'[1]11'!B11</f>
        <v>Slahung</v>
      </c>
      <c r="C14" s="28" t="str">
        <f>'[1]11'!C11</f>
        <v>Slahung</v>
      </c>
      <c r="D14" s="90">
        <v>181</v>
      </c>
      <c r="E14" s="90">
        <v>181</v>
      </c>
      <c r="F14" s="28">
        <f t="shared" si="0"/>
        <v>362</v>
      </c>
      <c r="G14" s="90">
        <v>184</v>
      </c>
      <c r="H14" s="90">
        <v>174</v>
      </c>
      <c r="I14" s="28">
        <f t="shared" si="1"/>
        <v>358</v>
      </c>
      <c r="J14" s="32">
        <v>94</v>
      </c>
      <c r="K14" s="31">
        <f t="shared" si="2"/>
        <v>51.933701657458563</v>
      </c>
      <c r="L14" s="32">
        <v>122</v>
      </c>
      <c r="M14" s="31">
        <f t="shared" si="3"/>
        <v>67.403314917127076</v>
      </c>
      <c r="N14" s="29">
        <f t="shared" si="4"/>
        <v>216</v>
      </c>
      <c r="O14" s="31">
        <f t="shared" si="5"/>
        <v>59.668508287292823</v>
      </c>
      <c r="P14" s="91">
        <v>93</v>
      </c>
      <c r="Q14" s="31">
        <f t="shared" si="6"/>
        <v>51.381215469613259</v>
      </c>
      <c r="R14" s="91">
        <v>120</v>
      </c>
      <c r="S14" s="31">
        <f t="shared" si="7"/>
        <v>66.298342541436455</v>
      </c>
      <c r="T14" s="92">
        <f t="shared" si="8"/>
        <v>213</v>
      </c>
      <c r="U14" s="31">
        <f t="shared" si="9"/>
        <v>58.839779005524861</v>
      </c>
      <c r="V14" s="32">
        <v>100</v>
      </c>
      <c r="W14" s="31">
        <f t="shared" si="10"/>
        <v>54.347826086956516</v>
      </c>
      <c r="X14" s="32">
        <v>120</v>
      </c>
      <c r="Y14" s="31">
        <f t="shared" si="11"/>
        <v>68.965517241379317</v>
      </c>
      <c r="Z14" s="29">
        <f t="shared" si="12"/>
        <v>220</v>
      </c>
      <c r="AA14" s="31">
        <f t="shared" si="13"/>
        <v>61.452513966480446</v>
      </c>
      <c r="AB14" s="91">
        <v>106</v>
      </c>
      <c r="AC14" s="31">
        <f t="shared" si="14"/>
        <v>57.608695652173914</v>
      </c>
      <c r="AD14" s="91">
        <v>107</v>
      </c>
      <c r="AE14" s="31">
        <f t="shared" si="15"/>
        <v>61.494252873563212</v>
      </c>
      <c r="AF14" s="92">
        <f t="shared" si="16"/>
        <v>213</v>
      </c>
      <c r="AG14" s="31">
        <f t="shared" si="17"/>
        <v>59.497206703910607</v>
      </c>
      <c r="AH14" s="91">
        <v>93</v>
      </c>
      <c r="AI14" s="31">
        <f t="shared" si="18"/>
        <v>51.381215469613259</v>
      </c>
      <c r="AJ14" s="93">
        <v>120</v>
      </c>
      <c r="AK14" s="31">
        <f t="shared" si="19"/>
        <v>66.298342541436455</v>
      </c>
      <c r="AL14" s="92">
        <f t="shared" si="20"/>
        <v>213</v>
      </c>
      <c r="AM14" s="31">
        <f t="shared" si="21"/>
        <v>58.839779005524861</v>
      </c>
    </row>
    <row r="15" spans="1:39" ht="19.5" customHeight="1">
      <c r="A15" s="27">
        <v>4</v>
      </c>
      <c r="B15" s="28">
        <f>'[1]11'!B12</f>
        <v>0</v>
      </c>
      <c r="C15" s="28" t="str">
        <f>'[1]11'!C12</f>
        <v>Nailan</v>
      </c>
      <c r="D15" s="90">
        <v>146</v>
      </c>
      <c r="E15" s="90">
        <v>149</v>
      </c>
      <c r="F15" s="28">
        <f t="shared" si="0"/>
        <v>295</v>
      </c>
      <c r="G15" s="90">
        <v>149</v>
      </c>
      <c r="H15" s="90">
        <v>142</v>
      </c>
      <c r="I15" s="28">
        <f t="shared" si="1"/>
        <v>291</v>
      </c>
      <c r="J15" s="32">
        <v>95</v>
      </c>
      <c r="K15" s="31">
        <f t="shared" si="2"/>
        <v>65.06849315068493</v>
      </c>
      <c r="L15" s="32">
        <v>89</v>
      </c>
      <c r="M15" s="31">
        <f t="shared" si="3"/>
        <v>59.731543624161077</v>
      </c>
      <c r="N15" s="29">
        <f t="shared" si="4"/>
        <v>184</v>
      </c>
      <c r="O15" s="31">
        <f t="shared" si="5"/>
        <v>62.372881355932208</v>
      </c>
      <c r="P15" s="91">
        <v>89</v>
      </c>
      <c r="Q15" s="31">
        <f t="shared" si="6"/>
        <v>60.958904109589042</v>
      </c>
      <c r="R15" s="91">
        <v>99</v>
      </c>
      <c r="S15" s="31">
        <f t="shared" si="7"/>
        <v>66.442953020134226</v>
      </c>
      <c r="T15" s="92">
        <f t="shared" si="8"/>
        <v>188</v>
      </c>
      <c r="U15" s="31">
        <f t="shared" si="9"/>
        <v>63.728813559322028</v>
      </c>
      <c r="V15" s="32">
        <v>103</v>
      </c>
      <c r="W15" s="31">
        <f t="shared" si="10"/>
        <v>69.127516778523486</v>
      </c>
      <c r="X15" s="32">
        <v>83</v>
      </c>
      <c r="Y15" s="31">
        <f t="shared" si="11"/>
        <v>58.450704225352112</v>
      </c>
      <c r="Z15" s="29">
        <f t="shared" si="12"/>
        <v>186</v>
      </c>
      <c r="AA15" s="31">
        <f t="shared" si="13"/>
        <v>63.917525773195869</v>
      </c>
      <c r="AB15" s="91">
        <v>103</v>
      </c>
      <c r="AC15" s="31">
        <f t="shared" si="14"/>
        <v>69.127516778523486</v>
      </c>
      <c r="AD15" s="91">
        <v>83</v>
      </c>
      <c r="AE15" s="31">
        <f t="shared" si="15"/>
        <v>58.450704225352112</v>
      </c>
      <c r="AF15" s="92">
        <f t="shared" si="16"/>
        <v>186</v>
      </c>
      <c r="AG15" s="31">
        <f t="shared" si="17"/>
        <v>63.917525773195869</v>
      </c>
      <c r="AH15" s="91">
        <v>89</v>
      </c>
      <c r="AI15" s="31">
        <f t="shared" si="18"/>
        <v>60.958904109589042</v>
      </c>
      <c r="AJ15" s="93">
        <v>99</v>
      </c>
      <c r="AK15" s="31">
        <f t="shared" si="19"/>
        <v>66.442953020134226</v>
      </c>
      <c r="AL15" s="92">
        <f t="shared" si="20"/>
        <v>188</v>
      </c>
      <c r="AM15" s="31">
        <f t="shared" si="21"/>
        <v>63.728813559322028</v>
      </c>
    </row>
    <row r="16" spans="1:39" ht="19.5" customHeight="1">
      <c r="A16" s="27">
        <v>5</v>
      </c>
      <c r="B16" s="28" t="str">
        <f>'[1]11'!B13</f>
        <v>Bungkal</v>
      </c>
      <c r="C16" s="28" t="str">
        <f>'[1]11'!C13</f>
        <v>Bungkal</v>
      </c>
      <c r="D16" s="90">
        <v>233</v>
      </c>
      <c r="E16" s="90">
        <v>241</v>
      </c>
      <c r="F16" s="28">
        <f t="shared" si="0"/>
        <v>474</v>
      </c>
      <c r="G16" s="90">
        <v>237</v>
      </c>
      <c r="H16" s="90">
        <v>231</v>
      </c>
      <c r="I16" s="28">
        <f t="shared" si="1"/>
        <v>468</v>
      </c>
      <c r="J16" s="32">
        <v>160</v>
      </c>
      <c r="K16" s="31">
        <f t="shared" si="2"/>
        <v>68.669527896995703</v>
      </c>
      <c r="L16" s="32">
        <v>151</v>
      </c>
      <c r="M16" s="31">
        <f t="shared" si="3"/>
        <v>62.655601659751035</v>
      </c>
      <c r="N16" s="29">
        <f t="shared" si="4"/>
        <v>311</v>
      </c>
      <c r="O16" s="31">
        <f t="shared" si="5"/>
        <v>65.611814345991561</v>
      </c>
      <c r="P16" s="91">
        <v>147</v>
      </c>
      <c r="Q16" s="31">
        <f t="shared" si="6"/>
        <v>63.090128755364802</v>
      </c>
      <c r="R16" s="91">
        <v>159</v>
      </c>
      <c r="S16" s="31">
        <f t="shared" si="7"/>
        <v>65.975103734439827</v>
      </c>
      <c r="T16" s="92">
        <f t="shared" si="8"/>
        <v>306</v>
      </c>
      <c r="U16" s="31">
        <f t="shared" si="9"/>
        <v>64.556962025316452</v>
      </c>
      <c r="V16" s="32">
        <v>164</v>
      </c>
      <c r="W16" s="31">
        <f t="shared" si="10"/>
        <v>69.198312236286924</v>
      </c>
      <c r="X16" s="32">
        <v>150</v>
      </c>
      <c r="Y16" s="31">
        <f t="shared" si="11"/>
        <v>64.935064935064929</v>
      </c>
      <c r="Z16" s="29">
        <f t="shared" si="12"/>
        <v>314</v>
      </c>
      <c r="AA16" s="31">
        <f t="shared" si="13"/>
        <v>67.09401709401709</v>
      </c>
      <c r="AB16" s="91">
        <v>158</v>
      </c>
      <c r="AC16" s="31">
        <f t="shared" si="14"/>
        <v>66.666666666666657</v>
      </c>
      <c r="AD16" s="91">
        <v>151</v>
      </c>
      <c r="AE16" s="31">
        <f t="shared" si="15"/>
        <v>65.367965367965368</v>
      </c>
      <c r="AF16" s="92">
        <f t="shared" si="16"/>
        <v>309</v>
      </c>
      <c r="AG16" s="31">
        <f t="shared" si="17"/>
        <v>66.025641025641022</v>
      </c>
      <c r="AH16" s="91">
        <v>149</v>
      </c>
      <c r="AI16" s="31">
        <f t="shared" si="18"/>
        <v>63.94849785407726</v>
      </c>
      <c r="AJ16" s="93">
        <v>156</v>
      </c>
      <c r="AK16" s="31">
        <f t="shared" si="19"/>
        <v>64.730290456431533</v>
      </c>
      <c r="AL16" s="92">
        <f t="shared" si="20"/>
        <v>305</v>
      </c>
      <c r="AM16" s="31">
        <f t="shared" si="21"/>
        <v>64.345991561181435</v>
      </c>
    </row>
    <row r="17" spans="1:39" ht="19.5" customHeight="1">
      <c r="A17" s="27">
        <v>6</v>
      </c>
      <c r="B17" s="28" t="str">
        <f>'[1]11'!B14</f>
        <v>Sambit</v>
      </c>
      <c r="C17" s="28" t="str">
        <f>'[1]11'!C14</f>
        <v>Sambit</v>
      </c>
      <c r="D17" s="90">
        <v>108</v>
      </c>
      <c r="E17" s="90">
        <v>112</v>
      </c>
      <c r="F17" s="28">
        <f t="shared" si="0"/>
        <v>220</v>
      </c>
      <c r="G17" s="90">
        <v>110</v>
      </c>
      <c r="H17" s="90">
        <v>108</v>
      </c>
      <c r="I17" s="28">
        <f t="shared" si="1"/>
        <v>218</v>
      </c>
      <c r="J17" s="32">
        <v>73</v>
      </c>
      <c r="K17" s="31">
        <f t="shared" si="2"/>
        <v>67.592592592592595</v>
      </c>
      <c r="L17" s="32">
        <v>79</v>
      </c>
      <c r="M17" s="31">
        <f t="shared" si="3"/>
        <v>70.535714285714292</v>
      </c>
      <c r="N17" s="29">
        <f t="shared" si="4"/>
        <v>152</v>
      </c>
      <c r="O17" s="31">
        <f t="shared" si="5"/>
        <v>69.090909090909093</v>
      </c>
      <c r="P17" s="91">
        <v>66</v>
      </c>
      <c r="Q17" s="31">
        <f t="shared" si="6"/>
        <v>61.111111111111114</v>
      </c>
      <c r="R17" s="91">
        <v>68</v>
      </c>
      <c r="S17" s="31">
        <f t="shared" si="7"/>
        <v>60.714285714285708</v>
      </c>
      <c r="T17" s="92">
        <f t="shared" si="8"/>
        <v>134</v>
      </c>
      <c r="U17" s="31">
        <f t="shared" si="9"/>
        <v>60.909090909090914</v>
      </c>
      <c r="V17" s="32">
        <v>68</v>
      </c>
      <c r="W17" s="31">
        <f t="shared" si="10"/>
        <v>61.818181818181813</v>
      </c>
      <c r="X17" s="32">
        <v>71</v>
      </c>
      <c r="Y17" s="31">
        <f t="shared" si="11"/>
        <v>65.740740740740748</v>
      </c>
      <c r="Z17" s="29">
        <f t="shared" si="12"/>
        <v>139</v>
      </c>
      <c r="AA17" s="31">
        <f t="shared" si="13"/>
        <v>63.761467889908253</v>
      </c>
      <c r="AB17" s="91">
        <v>68</v>
      </c>
      <c r="AC17" s="31">
        <f t="shared" si="14"/>
        <v>61.818181818181813</v>
      </c>
      <c r="AD17" s="91">
        <v>71</v>
      </c>
      <c r="AE17" s="31">
        <f t="shared" si="15"/>
        <v>65.740740740740748</v>
      </c>
      <c r="AF17" s="92">
        <f t="shared" si="16"/>
        <v>139</v>
      </c>
      <c r="AG17" s="31">
        <f t="shared" si="17"/>
        <v>63.761467889908253</v>
      </c>
      <c r="AH17" s="91">
        <v>66</v>
      </c>
      <c r="AI17" s="31">
        <f t="shared" si="18"/>
        <v>61.111111111111114</v>
      </c>
      <c r="AJ17" s="93">
        <v>68</v>
      </c>
      <c r="AK17" s="31">
        <f t="shared" si="19"/>
        <v>60.714285714285708</v>
      </c>
      <c r="AL17" s="92">
        <f t="shared" si="20"/>
        <v>134</v>
      </c>
      <c r="AM17" s="31">
        <f t="shared" si="21"/>
        <v>60.909090909090914</v>
      </c>
    </row>
    <row r="18" spans="1:39" ht="19.5" customHeight="1">
      <c r="A18" s="27">
        <v>7</v>
      </c>
      <c r="B18" s="28">
        <f>'[1]11'!B15</f>
        <v>0</v>
      </c>
      <c r="C18" s="28" t="str">
        <f>'[1]11'!C15</f>
        <v>Wringinanom</v>
      </c>
      <c r="D18" s="90">
        <v>137</v>
      </c>
      <c r="E18" s="90">
        <v>136</v>
      </c>
      <c r="F18" s="28">
        <f t="shared" si="0"/>
        <v>273</v>
      </c>
      <c r="G18" s="90">
        <v>140</v>
      </c>
      <c r="H18" s="90">
        <v>130</v>
      </c>
      <c r="I18" s="28">
        <f t="shared" si="1"/>
        <v>270</v>
      </c>
      <c r="J18" s="32">
        <v>113</v>
      </c>
      <c r="K18" s="31">
        <f t="shared" si="2"/>
        <v>82.481751824817522</v>
      </c>
      <c r="L18" s="32">
        <v>89</v>
      </c>
      <c r="M18" s="31">
        <f t="shared" si="3"/>
        <v>65.441176470588232</v>
      </c>
      <c r="N18" s="29">
        <f t="shared" si="4"/>
        <v>202</v>
      </c>
      <c r="O18" s="31">
        <f t="shared" si="5"/>
        <v>73.992673992674</v>
      </c>
      <c r="P18" s="91">
        <v>109</v>
      </c>
      <c r="Q18" s="31">
        <f t="shared" si="6"/>
        <v>79.56204379562044</v>
      </c>
      <c r="R18" s="91">
        <v>87</v>
      </c>
      <c r="S18" s="31">
        <f t="shared" si="7"/>
        <v>63.970588235294116</v>
      </c>
      <c r="T18" s="92">
        <f t="shared" si="8"/>
        <v>196</v>
      </c>
      <c r="U18" s="31">
        <f t="shared" si="9"/>
        <v>71.794871794871796</v>
      </c>
      <c r="V18" s="32">
        <v>107</v>
      </c>
      <c r="W18" s="31">
        <f t="shared" si="10"/>
        <v>76.428571428571416</v>
      </c>
      <c r="X18" s="32">
        <v>85</v>
      </c>
      <c r="Y18" s="31">
        <f t="shared" si="11"/>
        <v>65.384615384615387</v>
      </c>
      <c r="Z18" s="29">
        <f t="shared" si="12"/>
        <v>192</v>
      </c>
      <c r="AA18" s="31">
        <f t="shared" si="13"/>
        <v>71.111111111111114</v>
      </c>
      <c r="AB18" s="91">
        <v>106</v>
      </c>
      <c r="AC18" s="31">
        <f t="shared" si="14"/>
        <v>75.714285714285708</v>
      </c>
      <c r="AD18" s="91">
        <v>83</v>
      </c>
      <c r="AE18" s="31">
        <f t="shared" si="15"/>
        <v>63.84615384615384</v>
      </c>
      <c r="AF18" s="92">
        <f t="shared" si="16"/>
        <v>189</v>
      </c>
      <c r="AG18" s="31">
        <f t="shared" si="17"/>
        <v>70</v>
      </c>
      <c r="AH18" s="91">
        <v>99</v>
      </c>
      <c r="AI18" s="31">
        <f t="shared" si="18"/>
        <v>72.262773722627742</v>
      </c>
      <c r="AJ18" s="93">
        <v>84</v>
      </c>
      <c r="AK18" s="31">
        <f t="shared" si="19"/>
        <v>61.764705882352942</v>
      </c>
      <c r="AL18" s="92">
        <f t="shared" si="20"/>
        <v>183</v>
      </c>
      <c r="AM18" s="31">
        <f t="shared" si="21"/>
        <v>67.032967032967022</v>
      </c>
    </row>
    <row r="19" spans="1:39" ht="19.5" customHeight="1">
      <c r="A19" s="27">
        <v>8</v>
      </c>
      <c r="B19" s="28" t="str">
        <f>'[1]11'!B16</f>
        <v>Sawoo</v>
      </c>
      <c r="C19" s="28" t="str">
        <f>'[1]11'!C16</f>
        <v>Sawoo</v>
      </c>
      <c r="D19" s="90">
        <v>326</v>
      </c>
      <c r="E19" s="90">
        <v>326</v>
      </c>
      <c r="F19" s="28">
        <f t="shared" si="0"/>
        <v>652</v>
      </c>
      <c r="G19" s="90">
        <v>331</v>
      </c>
      <c r="H19" s="90">
        <v>313</v>
      </c>
      <c r="I19" s="28">
        <f t="shared" si="1"/>
        <v>644</v>
      </c>
      <c r="J19" s="32">
        <v>225</v>
      </c>
      <c r="K19" s="31">
        <f t="shared" si="2"/>
        <v>69.018404907975466</v>
      </c>
      <c r="L19" s="32">
        <v>220</v>
      </c>
      <c r="M19" s="31">
        <f t="shared" si="3"/>
        <v>67.484662576687114</v>
      </c>
      <c r="N19" s="29">
        <f t="shared" si="4"/>
        <v>445</v>
      </c>
      <c r="O19" s="31">
        <f t="shared" si="5"/>
        <v>68.251533742331276</v>
      </c>
      <c r="P19" s="91">
        <v>225</v>
      </c>
      <c r="Q19" s="31">
        <f t="shared" si="6"/>
        <v>69.018404907975466</v>
      </c>
      <c r="R19" s="91">
        <v>214</v>
      </c>
      <c r="S19" s="31">
        <f t="shared" si="7"/>
        <v>65.644171779141104</v>
      </c>
      <c r="T19" s="92">
        <f t="shared" si="8"/>
        <v>439</v>
      </c>
      <c r="U19" s="31">
        <f t="shared" si="9"/>
        <v>67.331288343558285</v>
      </c>
      <c r="V19" s="32">
        <v>230</v>
      </c>
      <c r="W19" s="31">
        <f t="shared" si="10"/>
        <v>69.486404833836858</v>
      </c>
      <c r="X19" s="32">
        <v>213</v>
      </c>
      <c r="Y19" s="31">
        <f t="shared" si="11"/>
        <v>68.051118210862612</v>
      </c>
      <c r="Z19" s="29">
        <f t="shared" si="12"/>
        <v>443</v>
      </c>
      <c r="AA19" s="31">
        <f t="shared" si="13"/>
        <v>68.788819875776397</v>
      </c>
      <c r="AB19" s="91">
        <v>226</v>
      </c>
      <c r="AC19" s="31">
        <f t="shared" si="14"/>
        <v>68.277945619335341</v>
      </c>
      <c r="AD19" s="91">
        <v>203</v>
      </c>
      <c r="AE19" s="31">
        <f t="shared" si="15"/>
        <v>64.856230031948883</v>
      </c>
      <c r="AF19" s="92">
        <f t="shared" si="16"/>
        <v>429</v>
      </c>
      <c r="AG19" s="31">
        <f t="shared" si="17"/>
        <v>66.614906832298132</v>
      </c>
      <c r="AH19" s="91">
        <v>231</v>
      </c>
      <c r="AI19" s="31">
        <f t="shared" si="18"/>
        <v>70.858895705521476</v>
      </c>
      <c r="AJ19" s="91">
        <v>221</v>
      </c>
      <c r="AK19" s="31">
        <f t="shared" si="19"/>
        <v>67.791411042944787</v>
      </c>
      <c r="AL19" s="92">
        <f t="shared" si="20"/>
        <v>452</v>
      </c>
      <c r="AM19" s="31">
        <f t="shared" si="21"/>
        <v>69.325153374233125</v>
      </c>
    </row>
    <row r="20" spans="1:39" ht="19.5" customHeight="1">
      <c r="A20" s="27">
        <v>9</v>
      </c>
      <c r="B20" s="28">
        <f>'[1]11'!B17</f>
        <v>0</v>
      </c>
      <c r="C20" s="28" t="str">
        <f>'[1]11'!C17</f>
        <v>Bondrang</v>
      </c>
      <c r="D20" s="90">
        <v>52</v>
      </c>
      <c r="E20" s="90">
        <v>53</v>
      </c>
      <c r="F20" s="28">
        <f t="shared" si="0"/>
        <v>105</v>
      </c>
      <c r="G20" s="90">
        <v>52</v>
      </c>
      <c r="H20" s="90">
        <v>51</v>
      </c>
      <c r="I20" s="28">
        <f t="shared" si="1"/>
        <v>103</v>
      </c>
      <c r="J20" s="32">
        <v>29</v>
      </c>
      <c r="K20" s="31">
        <f t="shared" si="2"/>
        <v>55.769230769230774</v>
      </c>
      <c r="L20" s="32">
        <v>30</v>
      </c>
      <c r="M20" s="31">
        <f t="shared" si="3"/>
        <v>56.60377358490566</v>
      </c>
      <c r="N20" s="29">
        <f t="shared" si="4"/>
        <v>59</v>
      </c>
      <c r="O20" s="31">
        <f t="shared" si="5"/>
        <v>56.19047619047619</v>
      </c>
      <c r="P20" s="91">
        <v>33</v>
      </c>
      <c r="Q20" s="31">
        <f t="shared" si="6"/>
        <v>63.46153846153846</v>
      </c>
      <c r="R20" s="91">
        <v>27</v>
      </c>
      <c r="S20" s="31">
        <f t="shared" si="7"/>
        <v>50.943396226415096</v>
      </c>
      <c r="T20" s="92">
        <f t="shared" si="8"/>
        <v>60</v>
      </c>
      <c r="U20" s="31">
        <f t="shared" si="9"/>
        <v>57.142857142857139</v>
      </c>
      <c r="V20" s="32">
        <v>34</v>
      </c>
      <c r="W20" s="31">
        <f t="shared" si="10"/>
        <v>65.384615384615387</v>
      </c>
      <c r="X20" s="32">
        <v>27</v>
      </c>
      <c r="Y20" s="31">
        <f t="shared" si="11"/>
        <v>52.941176470588239</v>
      </c>
      <c r="Z20" s="29">
        <f t="shared" si="12"/>
        <v>61</v>
      </c>
      <c r="AA20" s="31">
        <f t="shared" si="13"/>
        <v>59.22330097087378</v>
      </c>
      <c r="AB20" s="91">
        <v>31</v>
      </c>
      <c r="AC20" s="31">
        <f t="shared" si="14"/>
        <v>59.615384615384613</v>
      </c>
      <c r="AD20" s="91">
        <v>27</v>
      </c>
      <c r="AE20" s="31">
        <f t="shared" si="15"/>
        <v>52.941176470588239</v>
      </c>
      <c r="AF20" s="92">
        <f t="shared" si="16"/>
        <v>58</v>
      </c>
      <c r="AG20" s="31">
        <f t="shared" si="17"/>
        <v>56.310679611650485</v>
      </c>
      <c r="AH20" s="91">
        <v>37</v>
      </c>
      <c r="AI20" s="31">
        <f t="shared" si="18"/>
        <v>71.15384615384616</v>
      </c>
      <c r="AJ20" s="93">
        <v>28</v>
      </c>
      <c r="AK20" s="31">
        <f t="shared" si="19"/>
        <v>52.830188679245282</v>
      </c>
      <c r="AL20" s="92">
        <f t="shared" si="20"/>
        <v>65</v>
      </c>
      <c r="AM20" s="31">
        <f t="shared" si="21"/>
        <v>61.904761904761905</v>
      </c>
    </row>
    <row r="21" spans="1:39" ht="19.5" customHeight="1">
      <c r="A21" s="27">
        <v>10</v>
      </c>
      <c r="B21" s="28" t="str">
        <f>'[1]11'!B18</f>
        <v>Sooko</v>
      </c>
      <c r="C21" s="28" t="str">
        <f>'[1]11'!C18</f>
        <v>Sooko</v>
      </c>
      <c r="D21" s="90">
        <v>146</v>
      </c>
      <c r="E21" s="90">
        <v>150</v>
      </c>
      <c r="F21" s="28">
        <f t="shared" si="0"/>
        <v>296</v>
      </c>
      <c r="G21" s="90">
        <v>149</v>
      </c>
      <c r="H21" s="90">
        <v>143</v>
      </c>
      <c r="I21" s="28">
        <f t="shared" si="1"/>
        <v>292</v>
      </c>
      <c r="J21" s="32">
        <v>110</v>
      </c>
      <c r="K21" s="31">
        <f t="shared" si="2"/>
        <v>75.342465753424662</v>
      </c>
      <c r="L21" s="32">
        <v>76</v>
      </c>
      <c r="M21" s="31">
        <f t="shared" si="3"/>
        <v>50.666666666666671</v>
      </c>
      <c r="N21" s="29">
        <f t="shared" si="4"/>
        <v>186</v>
      </c>
      <c r="O21" s="31">
        <f t="shared" si="5"/>
        <v>62.837837837837839</v>
      </c>
      <c r="P21" s="91">
        <v>107</v>
      </c>
      <c r="Q21" s="31">
        <f t="shared" si="6"/>
        <v>73.287671232876718</v>
      </c>
      <c r="R21" s="91">
        <v>72</v>
      </c>
      <c r="S21" s="31">
        <f t="shared" si="7"/>
        <v>48</v>
      </c>
      <c r="T21" s="92">
        <f t="shared" si="8"/>
        <v>179</v>
      </c>
      <c r="U21" s="31">
        <f t="shared" si="9"/>
        <v>60.472972972972968</v>
      </c>
      <c r="V21" s="32">
        <v>103</v>
      </c>
      <c r="W21" s="31">
        <f t="shared" si="10"/>
        <v>69.127516778523486</v>
      </c>
      <c r="X21" s="32">
        <v>79</v>
      </c>
      <c r="Y21" s="31">
        <f t="shared" si="11"/>
        <v>55.24475524475524</v>
      </c>
      <c r="Z21" s="29">
        <f t="shared" si="12"/>
        <v>182</v>
      </c>
      <c r="AA21" s="31">
        <f t="shared" si="13"/>
        <v>62.328767123287676</v>
      </c>
      <c r="AB21" s="91">
        <v>101</v>
      </c>
      <c r="AC21" s="31">
        <f t="shared" si="14"/>
        <v>67.785234899328856</v>
      </c>
      <c r="AD21" s="91">
        <v>81</v>
      </c>
      <c r="AE21" s="31">
        <f t="shared" si="15"/>
        <v>56.643356643356647</v>
      </c>
      <c r="AF21" s="92">
        <f t="shared" si="16"/>
        <v>182</v>
      </c>
      <c r="AG21" s="31">
        <f t="shared" si="17"/>
        <v>62.328767123287676</v>
      </c>
      <c r="AH21" s="91">
        <v>107</v>
      </c>
      <c r="AI21" s="31">
        <f t="shared" si="18"/>
        <v>73.287671232876718</v>
      </c>
      <c r="AJ21" s="93">
        <v>72</v>
      </c>
      <c r="AK21" s="31">
        <f t="shared" si="19"/>
        <v>48</v>
      </c>
      <c r="AL21" s="92">
        <f t="shared" si="20"/>
        <v>179</v>
      </c>
      <c r="AM21" s="31">
        <f t="shared" si="21"/>
        <v>60.472972972972968</v>
      </c>
    </row>
    <row r="22" spans="1:39" ht="19.5" customHeight="1">
      <c r="A22" s="27">
        <v>11</v>
      </c>
      <c r="B22" s="28" t="str">
        <f>'[1]11'!B19</f>
        <v>Pudak</v>
      </c>
      <c r="C22" s="28" t="str">
        <f>'[1]11'!C19</f>
        <v>Pudak</v>
      </c>
      <c r="D22" s="90">
        <v>58</v>
      </c>
      <c r="E22" s="90">
        <v>57</v>
      </c>
      <c r="F22" s="28">
        <f t="shared" si="0"/>
        <v>115</v>
      </c>
      <c r="G22" s="90">
        <v>58</v>
      </c>
      <c r="H22" s="90">
        <v>56</v>
      </c>
      <c r="I22" s="28">
        <f t="shared" si="1"/>
        <v>114</v>
      </c>
      <c r="J22" s="32">
        <v>61</v>
      </c>
      <c r="K22" s="31">
        <f t="shared" si="2"/>
        <v>105.17241379310344</v>
      </c>
      <c r="L22" s="32">
        <v>34</v>
      </c>
      <c r="M22" s="31">
        <f t="shared" si="3"/>
        <v>59.649122807017541</v>
      </c>
      <c r="N22" s="29">
        <f t="shared" si="4"/>
        <v>95</v>
      </c>
      <c r="O22" s="31">
        <f t="shared" si="5"/>
        <v>82.608695652173907</v>
      </c>
      <c r="P22" s="91">
        <v>46</v>
      </c>
      <c r="Q22" s="31">
        <f t="shared" si="6"/>
        <v>79.310344827586206</v>
      </c>
      <c r="R22" s="91">
        <v>39</v>
      </c>
      <c r="S22" s="31">
        <f t="shared" si="7"/>
        <v>68.421052631578945</v>
      </c>
      <c r="T22" s="92">
        <f t="shared" si="8"/>
        <v>85</v>
      </c>
      <c r="U22" s="31">
        <f t="shared" si="9"/>
        <v>73.91304347826086</v>
      </c>
      <c r="V22" s="32">
        <v>53</v>
      </c>
      <c r="W22" s="31">
        <f t="shared" si="10"/>
        <v>91.379310344827587</v>
      </c>
      <c r="X22" s="32">
        <v>32</v>
      </c>
      <c r="Y22" s="31">
        <f t="shared" si="11"/>
        <v>57.142857142857139</v>
      </c>
      <c r="Z22" s="29">
        <f t="shared" si="12"/>
        <v>85</v>
      </c>
      <c r="AA22" s="31">
        <f t="shared" si="13"/>
        <v>74.561403508771932</v>
      </c>
      <c r="AB22" s="91">
        <v>55</v>
      </c>
      <c r="AC22" s="31">
        <f t="shared" si="14"/>
        <v>94.827586206896555</v>
      </c>
      <c r="AD22" s="91">
        <v>34</v>
      </c>
      <c r="AE22" s="31">
        <f t="shared" si="15"/>
        <v>60.714285714285708</v>
      </c>
      <c r="AF22" s="92">
        <f t="shared" si="16"/>
        <v>89</v>
      </c>
      <c r="AG22" s="31">
        <f t="shared" si="17"/>
        <v>78.070175438596493</v>
      </c>
      <c r="AH22" s="91">
        <v>46</v>
      </c>
      <c r="AI22" s="31">
        <f t="shared" si="18"/>
        <v>79.310344827586206</v>
      </c>
      <c r="AJ22" s="93">
        <v>39</v>
      </c>
      <c r="AK22" s="31">
        <f t="shared" si="19"/>
        <v>68.421052631578945</v>
      </c>
      <c r="AL22" s="92">
        <f t="shared" si="20"/>
        <v>85</v>
      </c>
      <c r="AM22" s="31">
        <f t="shared" si="21"/>
        <v>73.91304347826086</v>
      </c>
    </row>
    <row r="23" spans="1:39" ht="19.5" customHeight="1">
      <c r="A23" s="27">
        <v>12</v>
      </c>
      <c r="B23" s="28" t="str">
        <f>'[1]11'!B20</f>
        <v>Pulung</v>
      </c>
      <c r="C23" s="28" t="str">
        <f>'[1]11'!C20</f>
        <v>Pulung</v>
      </c>
      <c r="D23" s="90">
        <v>192</v>
      </c>
      <c r="E23" s="90">
        <v>194</v>
      </c>
      <c r="F23" s="28">
        <f t="shared" si="0"/>
        <v>386</v>
      </c>
      <c r="G23" s="90">
        <v>195</v>
      </c>
      <c r="H23" s="90">
        <v>186</v>
      </c>
      <c r="I23" s="28">
        <f t="shared" si="1"/>
        <v>381</v>
      </c>
      <c r="J23" s="32">
        <v>121</v>
      </c>
      <c r="K23" s="31">
        <f t="shared" si="2"/>
        <v>63.020833333333336</v>
      </c>
      <c r="L23" s="32">
        <v>120</v>
      </c>
      <c r="M23" s="31">
        <f t="shared" si="3"/>
        <v>61.855670103092784</v>
      </c>
      <c r="N23" s="29">
        <f t="shared" si="4"/>
        <v>241</v>
      </c>
      <c r="O23" s="31">
        <f t="shared" si="5"/>
        <v>62.435233160621763</v>
      </c>
      <c r="P23" s="91">
        <v>118</v>
      </c>
      <c r="Q23" s="31">
        <f t="shared" si="6"/>
        <v>61.458333333333336</v>
      </c>
      <c r="R23" s="91">
        <v>106</v>
      </c>
      <c r="S23" s="31">
        <f t="shared" si="7"/>
        <v>54.639175257731956</v>
      </c>
      <c r="T23" s="92">
        <f t="shared" si="8"/>
        <v>224</v>
      </c>
      <c r="U23" s="31">
        <f t="shared" si="9"/>
        <v>58.031088082901547</v>
      </c>
      <c r="V23" s="32">
        <v>114</v>
      </c>
      <c r="W23" s="31">
        <f t="shared" si="10"/>
        <v>58.461538461538467</v>
      </c>
      <c r="X23" s="32">
        <v>122</v>
      </c>
      <c r="Y23" s="31">
        <f t="shared" si="11"/>
        <v>65.591397849462368</v>
      </c>
      <c r="Z23" s="29">
        <f t="shared" si="12"/>
        <v>236</v>
      </c>
      <c r="AA23" s="31">
        <f t="shared" si="13"/>
        <v>61.942257217847775</v>
      </c>
      <c r="AB23" s="91">
        <v>121</v>
      </c>
      <c r="AC23" s="31">
        <f t="shared" si="14"/>
        <v>62.051282051282051</v>
      </c>
      <c r="AD23" s="91">
        <v>114</v>
      </c>
      <c r="AE23" s="31">
        <f t="shared" si="15"/>
        <v>61.29032258064516</v>
      </c>
      <c r="AF23" s="92">
        <f t="shared" si="16"/>
        <v>235</v>
      </c>
      <c r="AG23" s="31">
        <f t="shared" si="17"/>
        <v>61.679790026246714</v>
      </c>
      <c r="AH23" s="91">
        <v>119</v>
      </c>
      <c r="AI23" s="31">
        <f t="shared" si="18"/>
        <v>61.979166666666664</v>
      </c>
      <c r="AJ23" s="93">
        <v>105</v>
      </c>
      <c r="AK23" s="31">
        <f t="shared" si="19"/>
        <v>54.123711340206185</v>
      </c>
      <c r="AL23" s="92">
        <f t="shared" si="20"/>
        <v>224</v>
      </c>
      <c r="AM23" s="31">
        <f t="shared" si="21"/>
        <v>58.031088082901547</v>
      </c>
    </row>
    <row r="24" spans="1:39" ht="19.5" customHeight="1">
      <c r="A24" s="27">
        <v>13</v>
      </c>
      <c r="B24" s="28">
        <f>'[1]11'!B21</f>
        <v>0</v>
      </c>
      <c r="C24" s="28" t="str">
        <f>'[1]11'!C21</f>
        <v>Kesugihan</v>
      </c>
      <c r="D24" s="90">
        <v>126</v>
      </c>
      <c r="E24" s="90">
        <v>128</v>
      </c>
      <c r="F24" s="28">
        <f t="shared" si="0"/>
        <v>254</v>
      </c>
      <c r="G24" s="90">
        <v>128</v>
      </c>
      <c r="H24" s="90">
        <v>123</v>
      </c>
      <c r="I24" s="28">
        <f t="shared" si="1"/>
        <v>251</v>
      </c>
      <c r="J24" s="32">
        <v>68</v>
      </c>
      <c r="K24" s="31">
        <f t="shared" si="2"/>
        <v>53.968253968253968</v>
      </c>
      <c r="L24" s="32">
        <v>70</v>
      </c>
      <c r="M24" s="31">
        <f t="shared" si="3"/>
        <v>54.6875</v>
      </c>
      <c r="N24" s="29">
        <f t="shared" si="4"/>
        <v>138</v>
      </c>
      <c r="O24" s="31">
        <f t="shared" si="5"/>
        <v>54.330708661417326</v>
      </c>
      <c r="P24" s="91">
        <v>69</v>
      </c>
      <c r="Q24" s="31">
        <f t="shared" si="6"/>
        <v>54.761904761904766</v>
      </c>
      <c r="R24" s="91">
        <v>71</v>
      </c>
      <c r="S24" s="31">
        <f t="shared" si="7"/>
        <v>55.46875</v>
      </c>
      <c r="T24" s="92">
        <f t="shared" si="8"/>
        <v>140</v>
      </c>
      <c r="U24" s="31">
        <f t="shared" si="9"/>
        <v>55.118110236220474</v>
      </c>
      <c r="V24" s="32">
        <v>63</v>
      </c>
      <c r="W24" s="31">
        <f t="shared" si="10"/>
        <v>49.21875</v>
      </c>
      <c r="X24" s="32">
        <v>67</v>
      </c>
      <c r="Y24" s="31">
        <f t="shared" si="11"/>
        <v>54.471544715447152</v>
      </c>
      <c r="Z24" s="29">
        <f t="shared" si="12"/>
        <v>130</v>
      </c>
      <c r="AA24" s="31">
        <f t="shared" si="13"/>
        <v>51.792828685258961</v>
      </c>
      <c r="AB24" s="91">
        <v>65</v>
      </c>
      <c r="AC24" s="31">
        <f t="shared" si="14"/>
        <v>50.78125</v>
      </c>
      <c r="AD24" s="91">
        <v>66</v>
      </c>
      <c r="AE24" s="31">
        <f t="shared" si="15"/>
        <v>53.658536585365859</v>
      </c>
      <c r="AF24" s="92">
        <f t="shared" si="16"/>
        <v>131</v>
      </c>
      <c r="AG24" s="31">
        <f t="shared" si="17"/>
        <v>52.191235059760956</v>
      </c>
      <c r="AH24" s="91">
        <v>68</v>
      </c>
      <c r="AI24" s="31">
        <f t="shared" si="18"/>
        <v>53.968253968253968</v>
      </c>
      <c r="AJ24" s="93">
        <v>71</v>
      </c>
      <c r="AK24" s="31">
        <f t="shared" si="19"/>
        <v>55.46875</v>
      </c>
      <c r="AL24" s="92">
        <f t="shared" si="20"/>
        <v>139</v>
      </c>
      <c r="AM24" s="31">
        <f t="shared" si="21"/>
        <v>54.724409448818903</v>
      </c>
    </row>
    <row r="25" spans="1:39" ht="19.5" customHeight="1">
      <c r="A25" s="27">
        <v>14</v>
      </c>
      <c r="B25" s="28" t="str">
        <f>'[1]11'!B22</f>
        <v>Mlarak</v>
      </c>
      <c r="C25" s="28" t="str">
        <f>'[1]11'!C22</f>
        <v>Mlarak</v>
      </c>
      <c r="D25" s="90">
        <v>215</v>
      </c>
      <c r="E25" s="90">
        <v>218</v>
      </c>
      <c r="F25" s="28">
        <f t="shared" si="0"/>
        <v>433</v>
      </c>
      <c r="G25" s="90">
        <v>218</v>
      </c>
      <c r="H25" s="90">
        <v>209</v>
      </c>
      <c r="I25" s="28">
        <f t="shared" si="1"/>
        <v>427</v>
      </c>
      <c r="J25" s="32">
        <v>150</v>
      </c>
      <c r="K25" s="31">
        <f t="shared" si="2"/>
        <v>69.767441860465112</v>
      </c>
      <c r="L25" s="32">
        <v>150</v>
      </c>
      <c r="M25" s="31">
        <f t="shared" si="3"/>
        <v>68.807339449541288</v>
      </c>
      <c r="N25" s="29">
        <f t="shared" si="4"/>
        <v>300</v>
      </c>
      <c r="O25" s="31">
        <f t="shared" si="5"/>
        <v>69.284064665127019</v>
      </c>
      <c r="P25" s="91">
        <v>156</v>
      </c>
      <c r="Q25" s="31">
        <f t="shared" si="6"/>
        <v>72.558139534883722</v>
      </c>
      <c r="R25" s="91">
        <v>143</v>
      </c>
      <c r="S25" s="31">
        <f t="shared" si="7"/>
        <v>65.596330275229349</v>
      </c>
      <c r="T25" s="92">
        <f t="shared" si="8"/>
        <v>299</v>
      </c>
      <c r="U25" s="31">
        <f t="shared" si="9"/>
        <v>69.053117782909936</v>
      </c>
      <c r="V25" s="32">
        <v>152</v>
      </c>
      <c r="W25" s="31">
        <f t="shared" si="10"/>
        <v>69.724770642201833</v>
      </c>
      <c r="X25" s="32">
        <v>149</v>
      </c>
      <c r="Y25" s="31">
        <f t="shared" si="11"/>
        <v>71.291866028708128</v>
      </c>
      <c r="Z25" s="29">
        <f t="shared" si="12"/>
        <v>301</v>
      </c>
      <c r="AA25" s="31">
        <f t="shared" si="13"/>
        <v>70.491803278688522</v>
      </c>
      <c r="AB25" s="91">
        <v>152</v>
      </c>
      <c r="AC25" s="31">
        <f t="shared" si="14"/>
        <v>69.724770642201833</v>
      </c>
      <c r="AD25" s="91">
        <v>139</v>
      </c>
      <c r="AE25" s="31">
        <f t="shared" si="15"/>
        <v>66.507177033492823</v>
      </c>
      <c r="AF25" s="92">
        <f t="shared" si="16"/>
        <v>291</v>
      </c>
      <c r="AG25" s="31">
        <f t="shared" si="17"/>
        <v>68.149882903981265</v>
      </c>
      <c r="AH25" s="91">
        <v>160</v>
      </c>
      <c r="AI25" s="31">
        <f t="shared" si="18"/>
        <v>74.418604651162795</v>
      </c>
      <c r="AJ25" s="93">
        <v>147</v>
      </c>
      <c r="AK25" s="31">
        <f t="shared" si="19"/>
        <v>67.431192660550451</v>
      </c>
      <c r="AL25" s="92">
        <f t="shared" si="20"/>
        <v>307</v>
      </c>
      <c r="AM25" s="31">
        <f t="shared" si="21"/>
        <v>70.900692840646656</v>
      </c>
    </row>
    <row r="26" spans="1:39" ht="19.5" customHeight="1">
      <c r="A26" s="27">
        <v>15</v>
      </c>
      <c r="B26" s="28" t="str">
        <f>'[1]11'!B23</f>
        <v>Siman</v>
      </c>
      <c r="C26" s="28" t="str">
        <f>'[1]11'!C23</f>
        <v>Siman</v>
      </c>
      <c r="D26" s="90">
        <v>146</v>
      </c>
      <c r="E26" s="90">
        <v>145</v>
      </c>
      <c r="F26" s="28">
        <f t="shared" si="0"/>
        <v>291</v>
      </c>
      <c r="G26" s="90">
        <v>148</v>
      </c>
      <c r="H26" s="90">
        <v>139</v>
      </c>
      <c r="I26" s="28">
        <f t="shared" si="1"/>
        <v>287</v>
      </c>
      <c r="J26" s="32">
        <v>95</v>
      </c>
      <c r="K26" s="31">
        <f t="shared" si="2"/>
        <v>65.06849315068493</v>
      </c>
      <c r="L26" s="32">
        <v>80</v>
      </c>
      <c r="M26" s="31">
        <f t="shared" si="3"/>
        <v>55.172413793103445</v>
      </c>
      <c r="N26" s="29">
        <f t="shared" si="4"/>
        <v>175</v>
      </c>
      <c r="O26" s="31">
        <f t="shared" si="5"/>
        <v>60.137457044673539</v>
      </c>
      <c r="P26" s="91">
        <v>95</v>
      </c>
      <c r="Q26" s="31">
        <f t="shared" si="6"/>
        <v>65.06849315068493</v>
      </c>
      <c r="R26" s="91">
        <v>85</v>
      </c>
      <c r="S26" s="31">
        <f t="shared" si="7"/>
        <v>58.620689655172406</v>
      </c>
      <c r="T26" s="92">
        <f t="shared" si="8"/>
        <v>180</v>
      </c>
      <c r="U26" s="31">
        <f t="shared" si="9"/>
        <v>61.855670103092784</v>
      </c>
      <c r="V26" s="32">
        <v>107</v>
      </c>
      <c r="W26" s="31">
        <f t="shared" si="10"/>
        <v>72.297297297297305</v>
      </c>
      <c r="X26" s="32">
        <v>94</v>
      </c>
      <c r="Y26" s="31">
        <f t="shared" si="11"/>
        <v>67.625899280575538</v>
      </c>
      <c r="Z26" s="29">
        <f t="shared" si="12"/>
        <v>201</v>
      </c>
      <c r="AA26" s="31">
        <f t="shared" si="13"/>
        <v>70.034843205574916</v>
      </c>
      <c r="AB26" s="91">
        <v>102</v>
      </c>
      <c r="AC26" s="31">
        <f t="shared" si="14"/>
        <v>68.918918918918919</v>
      </c>
      <c r="AD26" s="91">
        <v>89</v>
      </c>
      <c r="AE26" s="31">
        <f t="shared" si="15"/>
        <v>64.02877697841727</v>
      </c>
      <c r="AF26" s="92">
        <f t="shared" si="16"/>
        <v>191</v>
      </c>
      <c r="AG26" s="31">
        <f t="shared" si="17"/>
        <v>66.550522648083614</v>
      </c>
      <c r="AH26" s="91">
        <v>95</v>
      </c>
      <c r="AI26" s="31">
        <f t="shared" si="18"/>
        <v>65.06849315068493</v>
      </c>
      <c r="AJ26" s="93">
        <v>89</v>
      </c>
      <c r="AK26" s="31">
        <f t="shared" si="19"/>
        <v>61.379310344827587</v>
      </c>
      <c r="AL26" s="92">
        <f t="shared" si="20"/>
        <v>184</v>
      </c>
      <c r="AM26" s="31">
        <f t="shared" si="21"/>
        <v>63.230240549828174</v>
      </c>
    </row>
    <row r="27" spans="1:39" ht="19.5" customHeight="1">
      <c r="A27" s="27">
        <v>16</v>
      </c>
      <c r="B27" s="28">
        <f>'[1]11'!B24</f>
        <v>0</v>
      </c>
      <c r="C27" s="28" t="str">
        <f>'[1]11'!C24</f>
        <v>Ronowijayan</v>
      </c>
      <c r="D27" s="90">
        <v>144</v>
      </c>
      <c r="E27" s="90">
        <v>146</v>
      </c>
      <c r="F27" s="28">
        <f t="shared" si="0"/>
        <v>290</v>
      </c>
      <c r="G27" s="90">
        <v>147</v>
      </c>
      <c r="H27" s="90">
        <v>140</v>
      </c>
      <c r="I27" s="28">
        <f t="shared" si="1"/>
        <v>287</v>
      </c>
      <c r="J27" s="32">
        <v>100</v>
      </c>
      <c r="K27" s="31">
        <f t="shared" si="2"/>
        <v>69.444444444444443</v>
      </c>
      <c r="L27" s="32">
        <v>78</v>
      </c>
      <c r="M27" s="31">
        <f t="shared" si="3"/>
        <v>53.424657534246577</v>
      </c>
      <c r="N27" s="29">
        <f t="shared" si="4"/>
        <v>178</v>
      </c>
      <c r="O27" s="31">
        <f t="shared" si="5"/>
        <v>61.379310344827587</v>
      </c>
      <c r="P27" s="91">
        <v>111</v>
      </c>
      <c r="Q27" s="31">
        <f t="shared" si="6"/>
        <v>77.083333333333343</v>
      </c>
      <c r="R27" s="91">
        <v>92</v>
      </c>
      <c r="S27" s="31">
        <f t="shared" si="7"/>
        <v>63.013698630136986</v>
      </c>
      <c r="T27" s="92">
        <f t="shared" si="8"/>
        <v>203</v>
      </c>
      <c r="U27" s="31">
        <f t="shared" si="9"/>
        <v>70</v>
      </c>
      <c r="V27" s="32">
        <v>101</v>
      </c>
      <c r="W27" s="31">
        <f t="shared" si="10"/>
        <v>68.707482993197274</v>
      </c>
      <c r="X27" s="32">
        <v>100</v>
      </c>
      <c r="Y27" s="31">
        <f t="shared" si="11"/>
        <v>71.428571428571431</v>
      </c>
      <c r="Z27" s="29">
        <f t="shared" si="12"/>
        <v>201</v>
      </c>
      <c r="AA27" s="31">
        <f t="shared" si="13"/>
        <v>70.034843205574916</v>
      </c>
      <c r="AB27" s="91">
        <v>102</v>
      </c>
      <c r="AC27" s="31">
        <f t="shared" si="14"/>
        <v>69.387755102040813</v>
      </c>
      <c r="AD27" s="91">
        <v>96</v>
      </c>
      <c r="AE27" s="31">
        <f t="shared" si="15"/>
        <v>68.571428571428569</v>
      </c>
      <c r="AF27" s="92">
        <f t="shared" si="16"/>
        <v>198</v>
      </c>
      <c r="AG27" s="31">
        <f t="shared" si="17"/>
        <v>68.98954703832753</v>
      </c>
      <c r="AH27" s="91">
        <v>114</v>
      </c>
      <c r="AI27" s="31">
        <f t="shared" si="18"/>
        <v>79.166666666666657</v>
      </c>
      <c r="AJ27" s="93">
        <v>90</v>
      </c>
      <c r="AK27" s="31">
        <f t="shared" si="19"/>
        <v>61.643835616438359</v>
      </c>
      <c r="AL27" s="92">
        <f t="shared" si="20"/>
        <v>204</v>
      </c>
      <c r="AM27" s="31">
        <f t="shared" si="21"/>
        <v>70.34482758620689</v>
      </c>
    </row>
    <row r="28" spans="1:39" ht="19.5" customHeight="1">
      <c r="A28" s="27">
        <v>17</v>
      </c>
      <c r="B28" s="28" t="str">
        <f>'[1]11'!B25</f>
        <v>Jetis</v>
      </c>
      <c r="C28" s="28" t="str">
        <f>'[1]11'!C25</f>
        <v>Jetis</v>
      </c>
      <c r="D28" s="90">
        <v>193</v>
      </c>
      <c r="E28" s="90">
        <v>193</v>
      </c>
      <c r="F28" s="28">
        <f t="shared" si="0"/>
        <v>386</v>
      </c>
      <c r="G28" s="90">
        <v>196</v>
      </c>
      <c r="H28" s="90">
        <v>185</v>
      </c>
      <c r="I28" s="28">
        <f t="shared" si="1"/>
        <v>381</v>
      </c>
      <c r="J28" s="32">
        <v>130</v>
      </c>
      <c r="K28" s="31">
        <f t="shared" si="2"/>
        <v>67.357512953367873</v>
      </c>
      <c r="L28" s="32">
        <v>125</v>
      </c>
      <c r="M28" s="31">
        <f t="shared" si="3"/>
        <v>64.766839378238345</v>
      </c>
      <c r="N28" s="29">
        <f t="shared" si="4"/>
        <v>255</v>
      </c>
      <c r="O28" s="31">
        <f t="shared" si="5"/>
        <v>66.062176165803109</v>
      </c>
      <c r="P28" s="91">
        <v>124</v>
      </c>
      <c r="Q28" s="31">
        <f t="shared" si="6"/>
        <v>64.248704663212436</v>
      </c>
      <c r="R28" s="91">
        <v>113</v>
      </c>
      <c r="S28" s="31">
        <f t="shared" si="7"/>
        <v>58.549222797927456</v>
      </c>
      <c r="T28" s="92">
        <f t="shared" si="8"/>
        <v>237</v>
      </c>
      <c r="U28" s="31">
        <f t="shared" si="9"/>
        <v>61.398963730569946</v>
      </c>
      <c r="V28" s="32">
        <v>118</v>
      </c>
      <c r="W28" s="31">
        <f t="shared" si="10"/>
        <v>60.204081632653065</v>
      </c>
      <c r="X28" s="32">
        <v>123</v>
      </c>
      <c r="Y28" s="31">
        <f t="shared" si="11"/>
        <v>66.486486486486484</v>
      </c>
      <c r="Z28" s="29">
        <f t="shared" si="12"/>
        <v>241</v>
      </c>
      <c r="AA28" s="31">
        <f t="shared" si="13"/>
        <v>63.25459317585301</v>
      </c>
      <c r="AB28" s="91">
        <v>101</v>
      </c>
      <c r="AC28" s="31">
        <f t="shared" si="14"/>
        <v>51.530612244897952</v>
      </c>
      <c r="AD28" s="91">
        <v>118</v>
      </c>
      <c r="AE28" s="31">
        <f t="shared" si="15"/>
        <v>63.78378378378379</v>
      </c>
      <c r="AF28" s="92">
        <f t="shared" si="16"/>
        <v>219</v>
      </c>
      <c r="AG28" s="31">
        <f t="shared" si="17"/>
        <v>57.480314960629919</v>
      </c>
      <c r="AH28" s="91">
        <v>120</v>
      </c>
      <c r="AI28" s="31">
        <f t="shared" si="18"/>
        <v>62.176165803108809</v>
      </c>
      <c r="AJ28" s="93">
        <v>110</v>
      </c>
      <c r="AK28" s="31">
        <f t="shared" si="19"/>
        <v>56.994818652849744</v>
      </c>
      <c r="AL28" s="92">
        <f t="shared" si="20"/>
        <v>230</v>
      </c>
      <c r="AM28" s="31">
        <f t="shared" si="21"/>
        <v>59.585492227979273</v>
      </c>
    </row>
    <row r="29" spans="1:39" ht="19.5" customHeight="1">
      <c r="A29" s="27">
        <v>18</v>
      </c>
      <c r="B29" s="28" t="str">
        <f>'[1]11'!B26</f>
        <v>Balong</v>
      </c>
      <c r="C29" s="28" t="str">
        <f>'[1]11'!C26</f>
        <v>Balong</v>
      </c>
      <c r="D29" s="90">
        <v>287</v>
      </c>
      <c r="E29" s="90">
        <v>296</v>
      </c>
      <c r="F29" s="28">
        <f t="shared" si="0"/>
        <v>583</v>
      </c>
      <c r="G29" s="90">
        <v>292</v>
      </c>
      <c r="H29" s="90">
        <v>283</v>
      </c>
      <c r="I29" s="28">
        <f t="shared" si="1"/>
        <v>575</v>
      </c>
      <c r="J29" s="32">
        <v>172</v>
      </c>
      <c r="K29" s="31">
        <f t="shared" si="2"/>
        <v>59.930313588850169</v>
      </c>
      <c r="L29" s="32">
        <v>160</v>
      </c>
      <c r="M29" s="31">
        <f t="shared" si="3"/>
        <v>54.054054054054056</v>
      </c>
      <c r="N29" s="29">
        <f t="shared" si="4"/>
        <v>332</v>
      </c>
      <c r="O29" s="31">
        <f t="shared" si="5"/>
        <v>56.946826758147516</v>
      </c>
      <c r="P29" s="91">
        <v>183</v>
      </c>
      <c r="Q29" s="31">
        <f t="shared" si="6"/>
        <v>63.763066202090592</v>
      </c>
      <c r="R29" s="91">
        <v>173</v>
      </c>
      <c r="S29" s="31">
        <f t="shared" si="7"/>
        <v>58.445945945945944</v>
      </c>
      <c r="T29" s="92">
        <f t="shared" si="8"/>
        <v>356</v>
      </c>
      <c r="U29" s="31">
        <f t="shared" si="9"/>
        <v>61.063464837049743</v>
      </c>
      <c r="V29" s="32">
        <v>187</v>
      </c>
      <c r="W29" s="31">
        <f t="shared" si="10"/>
        <v>64.041095890410958</v>
      </c>
      <c r="X29" s="32">
        <v>164</v>
      </c>
      <c r="Y29" s="31">
        <f t="shared" si="11"/>
        <v>57.950530035335689</v>
      </c>
      <c r="Z29" s="29">
        <f t="shared" si="12"/>
        <v>351</v>
      </c>
      <c r="AA29" s="31">
        <f t="shared" si="13"/>
        <v>61.043478260869563</v>
      </c>
      <c r="AB29" s="91">
        <v>188</v>
      </c>
      <c r="AC29" s="31">
        <f t="shared" si="14"/>
        <v>64.38356164383562</v>
      </c>
      <c r="AD29" s="91">
        <v>159</v>
      </c>
      <c r="AE29" s="31">
        <f t="shared" si="15"/>
        <v>56.183745583038871</v>
      </c>
      <c r="AF29" s="92">
        <f t="shared" si="16"/>
        <v>347</v>
      </c>
      <c r="AG29" s="31">
        <f t="shared" si="17"/>
        <v>60.347826086956523</v>
      </c>
      <c r="AH29" s="91">
        <v>181</v>
      </c>
      <c r="AI29" s="31">
        <f t="shared" si="18"/>
        <v>63.066202090592341</v>
      </c>
      <c r="AJ29" s="93">
        <v>173</v>
      </c>
      <c r="AK29" s="31">
        <f t="shared" si="19"/>
        <v>58.445945945945944</v>
      </c>
      <c r="AL29" s="92">
        <f t="shared" si="20"/>
        <v>354</v>
      </c>
      <c r="AM29" s="31">
        <f t="shared" si="21"/>
        <v>60.720411663807894</v>
      </c>
    </row>
    <row r="30" spans="1:39" ht="19.5" customHeight="1">
      <c r="A30" s="27">
        <v>19</v>
      </c>
      <c r="B30" s="28" t="str">
        <f>'[1]11'!B27</f>
        <v>Kauman</v>
      </c>
      <c r="C30" s="28" t="str">
        <f>'[1]11'!C27</f>
        <v>Kauman</v>
      </c>
      <c r="D30" s="90">
        <v>213</v>
      </c>
      <c r="E30" s="90">
        <v>215</v>
      </c>
      <c r="F30" s="28">
        <f t="shared" si="0"/>
        <v>428</v>
      </c>
      <c r="G30" s="90">
        <v>217</v>
      </c>
      <c r="H30" s="90">
        <v>206</v>
      </c>
      <c r="I30" s="28">
        <f t="shared" si="1"/>
        <v>423</v>
      </c>
      <c r="J30" s="32">
        <v>129</v>
      </c>
      <c r="K30" s="31">
        <f t="shared" si="2"/>
        <v>60.563380281690137</v>
      </c>
      <c r="L30" s="32">
        <v>123</v>
      </c>
      <c r="M30" s="31">
        <f t="shared" si="3"/>
        <v>57.20930232558139</v>
      </c>
      <c r="N30" s="29">
        <f t="shared" si="4"/>
        <v>252</v>
      </c>
      <c r="O30" s="31">
        <f t="shared" si="5"/>
        <v>58.878504672897193</v>
      </c>
      <c r="P30" s="91">
        <v>137</v>
      </c>
      <c r="Q30" s="31">
        <f t="shared" si="6"/>
        <v>64.319248826291073</v>
      </c>
      <c r="R30" s="91">
        <v>120</v>
      </c>
      <c r="S30" s="31">
        <f t="shared" si="7"/>
        <v>55.813953488372093</v>
      </c>
      <c r="T30" s="92">
        <f t="shared" si="8"/>
        <v>257</v>
      </c>
      <c r="U30" s="31">
        <f t="shared" si="9"/>
        <v>60.046728971962615</v>
      </c>
      <c r="V30" s="32">
        <v>136</v>
      </c>
      <c r="W30" s="31">
        <f t="shared" si="10"/>
        <v>62.672811059907829</v>
      </c>
      <c r="X30" s="32">
        <v>124</v>
      </c>
      <c r="Y30" s="31">
        <f t="shared" si="11"/>
        <v>60.194174757281552</v>
      </c>
      <c r="Z30" s="29">
        <f t="shared" si="12"/>
        <v>260</v>
      </c>
      <c r="AA30" s="31">
        <f t="shared" si="13"/>
        <v>61.465721040189123</v>
      </c>
      <c r="AB30" s="91">
        <v>135</v>
      </c>
      <c r="AC30" s="31">
        <f t="shared" si="14"/>
        <v>62.21198156682027</v>
      </c>
      <c r="AD30" s="91">
        <v>125</v>
      </c>
      <c r="AE30" s="31">
        <f t="shared" si="15"/>
        <v>60.679611650485434</v>
      </c>
      <c r="AF30" s="92">
        <f t="shared" si="16"/>
        <v>260</v>
      </c>
      <c r="AG30" s="31">
        <f t="shared" si="17"/>
        <v>61.465721040189123</v>
      </c>
      <c r="AH30" s="91">
        <v>139</v>
      </c>
      <c r="AI30" s="31">
        <f t="shared" si="18"/>
        <v>65.258215962441312</v>
      </c>
      <c r="AJ30" s="93">
        <v>123</v>
      </c>
      <c r="AK30" s="31">
        <f t="shared" si="19"/>
        <v>57.20930232558139</v>
      </c>
      <c r="AL30" s="92">
        <f t="shared" si="20"/>
        <v>262</v>
      </c>
      <c r="AM30" s="31">
        <f t="shared" si="21"/>
        <v>61.214953271028037</v>
      </c>
    </row>
    <row r="31" spans="1:39" ht="19.5" customHeight="1">
      <c r="A31" s="27">
        <v>20</v>
      </c>
      <c r="B31" s="28">
        <f>'[1]11'!B28</f>
        <v>0</v>
      </c>
      <c r="C31" s="28" t="str">
        <f>'[1]11'!C28</f>
        <v>Ngrandu</v>
      </c>
      <c r="D31" s="90">
        <v>71</v>
      </c>
      <c r="E31" s="90">
        <v>72</v>
      </c>
      <c r="F31" s="28">
        <f t="shared" si="0"/>
        <v>143</v>
      </c>
      <c r="G31" s="90">
        <v>72</v>
      </c>
      <c r="H31" s="90">
        <v>69</v>
      </c>
      <c r="I31" s="28">
        <f t="shared" si="1"/>
        <v>141</v>
      </c>
      <c r="J31" s="32">
        <v>39</v>
      </c>
      <c r="K31" s="31">
        <f t="shared" si="2"/>
        <v>54.929577464788736</v>
      </c>
      <c r="L31" s="32">
        <v>56</v>
      </c>
      <c r="M31" s="31">
        <f t="shared" si="3"/>
        <v>77.777777777777786</v>
      </c>
      <c r="N31" s="29">
        <f t="shared" si="4"/>
        <v>95</v>
      </c>
      <c r="O31" s="31">
        <f t="shared" si="5"/>
        <v>66.43356643356644</v>
      </c>
      <c r="P31" s="91">
        <v>45</v>
      </c>
      <c r="Q31" s="31">
        <f t="shared" si="6"/>
        <v>63.380281690140848</v>
      </c>
      <c r="R31" s="91">
        <v>53</v>
      </c>
      <c r="S31" s="31">
        <f t="shared" si="7"/>
        <v>73.611111111111114</v>
      </c>
      <c r="T31" s="92">
        <f t="shared" si="8"/>
        <v>98</v>
      </c>
      <c r="U31" s="31">
        <f t="shared" si="9"/>
        <v>68.531468531468533</v>
      </c>
      <c r="V31" s="32">
        <v>44</v>
      </c>
      <c r="W31" s="31">
        <f t="shared" si="10"/>
        <v>61.111111111111114</v>
      </c>
      <c r="X31" s="32">
        <v>49</v>
      </c>
      <c r="Y31" s="31">
        <f t="shared" si="11"/>
        <v>71.014492753623188</v>
      </c>
      <c r="Z31" s="29">
        <f t="shared" si="12"/>
        <v>93</v>
      </c>
      <c r="AA31" s="31">
        <f t="shared" si="13"/>
        <v>65.957446808510639</v>
      </c>
      <c r="AB31" s="91">
        <v>43</v>
      </c>
      <c r="AC31" s="31">
        <f t="shared" si="14"/>
        <v>59.722222222222221</v>
      </c>
      <c r="AD31" s="91">
        <v>50</v>
      </c>
      <c r="AE31" s="31">
        <f t="shared" si="15"/>
        <v>72.463768115942031</v>
      </c>
      <c r="AF31" s="92">
        <f t="shared" si="16"/>
        <v>93</v>
      </c>
      <c r="AG31" s="31">
        <f t="shared" si="17"/>
        <v>65.957446808510639</v>
      </c>
      <c r="AH31" s="91">
        <v>45</v>
      </c>
      <c r="AI31" s="31">
        <f t="shared" si="18"/>
        <v>63.380281690140848</v>
      </c>
      <c r="AJ31" s="93">
        <v>53</v>
      </c>
      <c r="AK31" s="31">
        <f t="shared" si="19"/>
        <v>73.611111111111114</v>
      </c>
      <c r="AL31" s="92">
        <f t="shared" si="20"/>
        <v>98</v>
      </c>
      <c r="AM31" s="31">
        <f t="shared" si="21"/>
        <v>68.531468531468533</v>
      </c>
    </row>
    <row r="32" spans="1:39" ht="19.5" customHeight="1">
      <c r="A32" s="27">
        <v>21</v>
      </c>
      <c r="B32" s="28" t="str">
        <f>'[1]11'!B29</f>
        <v>Jambon</v>
      </c>
      <c r="C32" s="28" t="str">
        <f>'[1]11'!C29</f>
        <v>Jambon</v>
      </c>
      <c r="D32" s="90">
        <v>289</v>
      </c>
      <c r="E32" s="90">
        <v>289</v>
      </c>
      <c r="F32" s="28">
        <f t="shared" si="0"/>
        <v>578</v>
      </c>
      <c r="G32" s="90">
        <v>294</v>
      </c>
      <c r="H32" s="90">
        <v>277</v>
      </c>
      <c r="I32" s="28">
        <f t="shared" si="1"/>
        <v>571</v>
      </c>
      <c r="J32" s="32">
        <v>184</v>
      </c>
      <c r="K32" s="31">
        <f t="shared" si="2"/>
        <v>63.667820069204154</v>
      </c>
      <c r="L32" s="32">
        <v>165</v>
      </c>
      <c r="M32" s="31">
        <f t="shared" si="3"/>
        <v>57.093425605536332</v>
      </c>
      <c r="N32" s="29">
        <f t="shared" si="4"/>
        <v>349</v>
      </c>
      <c r="O32" s="31">
        <f t="shared" si="5"/>
        <v>60.380622837370247</v>
      </c>
      <c r="P32" s="91">
        <v>169</v>
      </c>
      <c r="Q32" s="31">
        <f t="shared" si="6"/>
        <v>58.477508650519027</v>
      </c>
      <c r="R32" s="91">
        <v>166</v>
      </c>
      <c r="S32" s="31">
        <f t="shared" si="7"/>
        <v>57.439446366782008</v>
      </c>
      <c r="T32" s="92">
        <f t="shared" si="8"/>
        <v>335</v>
      </c>
      <c r="U32" s="31">
        <f t="shared" si="9"/>
        <v>57.958477508650518</v>
      </c>
      <c r="V32" s="32">
        <v>189</v>
      </c>
      <c r="W32" s="31">
        <f t="shared" si="10"/>
        <v>64.285714285714292</v>
      </c>
      <c r="X32" s="32">
        <v>164</v>
      </c>
      <c r="Y32" s="31">
        <f t="shared" si="11"/>
        <v>59.205776173285194</v>
      </c>
      <c r="Z32" s="29">
        <f t="shared" si="12"/>
        <v>353</v>
      </c>
      <c r="AA32" s="31">
        <f t="shared" si="13"/>
        <v>61.82136602451839</v>
      </c>
      <c r="AB32" s="91">
        <v>182</v>
      </c>
      <c r="AC32" s="31">
        <f t="shared" si="14"/>
        <v>61.904761904761905</v>
      </c>
      <c r="AD32" s="91">
        <v>164</v>
      </c>
      <c r="AE32" s="31">
        <f t="shared" si="15"/>
        <v>59.205776173285194</v>
      </c>
      <c r="AF32" s="92">
        <f t="shared" si="16"/>
        <v>346</v>
      </c>
      <c r="AG32" s="31">
        <f t="shared" si="17"/>
        <v>60.595446584938706</v>
      </c>
      <c r="AH32" s="91">
        <v>167</v>
      </c>
      <c r="AI32" s="31">
        <f t="shared" si="18"/>
        <v>57.785467128027676</v>
      </c>
      <c r="AJ32" s="93">
        <v>165</v>
      </c>
      <c r="AK32" s="31">
        <f t="shared" si="19"/>
        <v>57.093425605536332</v>
      </c>
      <c r="AL32" s="92">
        <f t="shared" si="20"/>
        <v>332</v>
      </c>
      <c r="AM32" s="31">
        <f t="shared" si="21"/>
        <v>57.439446366782008</v>
      </c>
    </row>
    <row r="33" spans="1:39" ht="19.5" customHeight="1">
      <c r="A33" s="27">
        <v>22</v>
      </c>
      <c r="B33" s="28" t="str">
        <f>'[1]11'!B30</f>
        <v>Badegan</v>
      </c>
      <c r="C33" s="28" t="str">
        <f>'[1]11'!C30</f>
        <v>Badegan</v>
      </c>
      <c r="D33" s="90">
        <v>207</v>
      </c>
      <c r="E33" s="90">
        <v>206</v>
      </c>
      <c r="F33" s="28">
        <f t="shared" si="0"/>
        <v>413</v>
      </c>
      <c r="G33" s="90">
        <v>211</v>
      </c>
      <c r="H33" s="90">
        <v>197</v>
      </c>
      <c r="I33" s="28">
        <f t="shared" si="1"/>
        <v>408</v>
      </c>
      <c r="J33" s="32">
        <v>150</v>
      </c>
      <c r="K33" s="31">
        <f t="shared" si="2"/>
        <v>72.463768115942031</v>
      </c>
      <c r="L33" s="32">
        <v>117</v>
      </c>
      <c r="M33" s="31">
        <f t="shared" si="3"/>
        <v>56.796116504854368</v>
      </c>
      <c r="N33" s="29">
        <f t="shared" si="4"/>
        <v>267</v>
      </c>
      <c r="O33" s="31">
        <f t="shared" si="5"/>
        <v>64.648910411622268</v>
      </c>
      <c r="P33" s="91">
        <v>156</v>
      </c>
      <c r="Q33" s="31">
        <f t="shared" si="6"/>
        <v>75.362318840579718</v>
      </c>
      <c r="R33" s="91">
        <v>123</v>
      </c>
      <c r="S33" s="31">
        <f t="shared" si="7"/>
        <v>59.708737864077662</v>
      </c>
      <c r="T33" s="92">
        <f t="shared" si="8"/>
        <v>279</v>
      </c>
      <c r="U33" s="31">
        <f t="shared" si="9"/>
        <v>67.554479418886189</v>
      </c>
      <c r="V33" s="32">
        <v>158</v>
      </c>
      <c r="W33" s="31">
        <f t="shared" si="10"/>
        <v>74.881516587677723</v>
      </c>
      <c r="X33" s="32">
        <v>126</v>
      </c>
      <c r="Y33" s="31">
        <f t="shared" si="11"/>
        <v>63.959390862944169</v>
      </c>
      <c r="Z33" s="29">
        <f t="shared" si="12"/>
        <v>284</v>
      </c>
      <c r="AA33" s="31">
        <f t="shared" si="13"/>
        <v>69.607843137254903</v>
      </c>
      <c r="AB33" s="91">
        <v>157</v>
      </c>
      <c r="AC33" s="31">
        <f t="shared" si="14"/>
        <v>74.407582938388629</v>
      </c>
      <c r="AD33" s="91">
        <v>123</v>
      </c>
      <c r="AE33" s="31">
        <f t="shared" si="15"/>
        <v>62.43654822335025</v>
      </c>
      <c r="AF33" s="92">
        <f t="shared" si="16"/>
        <v>280</v>
      </c>
      <c r="AG33" s="31">
        <f t="shared" si="17"/>
        <v>68.627450980392155</v>
      </c>
      <c r="AH33" s="91">
        <v>156</v>
      </c>
      <c r="AI33" s="31">
        <f t="shared" si="18"/>
        <v>75.362318840579718</v>
      </c>
      <c r="AJ33" s="93">
        <v>122</v>
      </c>
      <c r="AK33" s="31">
        <f t="shared" si="19"/>
        <v>59.22330097087378</v>
      </c>
      <c r="AL33" s="92">
        <f t="shared" si="20"/>
        <v>278</v>
      </c>
      <c r="AM33" s="31">
        <f t="shared" si="21"/>
        <v>67.312348668280876</v>
      </c>
    </row>
    <row r="34" spans="1:39" ht="19.5" customHeight="1">
      <c r="A34" s="27">
        <v>23</v>
      </c>
      <c r="B34" s="28" t="str">
        <f>'[1]11'!B31</f>
        <v>Sampung</v>
      </c>
      <c r="C34" s="28" t="str">
        <f>'[1]11'!C31</f>
        <v>Sampung</v>
      </c>
      <c r="D34" s="90">
        <v>156</v>
      </c>
      <c r="E34" s="90">
        <v>161</v>
      </c>
      <c r="F34" s="28">
        <f t="shared" si="0"/>
        <v>317</v>
      </c>
      <c r="G34" s="90">
        <v>159</v>
      </c>
      <c r="H34" s="90">
        <v>154</v>
      </c>
      <c r="I34" s="28">
        <f t="shared" si="1"/>
        <v>313</v>
      </c>
      <c r="J34" s="32">
        <v>92</v>
      </c>
      <c r="K34" s="31">
        <f t="shared" si="2"/>
        <v>58.974358974358978</v>
      </c>
      <c r="L34" s="32">
        <v>105</v>
      </c>
      <c r="M34" s="31">
        <f t="shared" si="3"/>
        <v>65.217391304347828</v>
      </c>
      <c r="N34" s="29">
        <f t="shared" si="4"/>
        <v>197</v>
      </c>
      <c r="O34" s="31">
        <f t="shared" si="5"/>
        <v>62.145110410094638</v>
      </c>
      <c r="P34" s="91">
        <v>89</v>
      </c>
      <c r="Q34" s="31">
        <f t="shared" si="6"/>
        <v>57.051282051282051</v>
      </c>
      <c r="R34" s="91">
        <v>103</v>
      </c>
      <c r="S34" s="31">
        <f t="shared" si="7"/>
        <v>63.975155279503106</v>
      </c>
      <c r="T34" s="92">
        <f t="shared" si="8"/>
        <v>192</v>
      </c>
      <c r="U34" s="31">
        <f t="shared" si="9"/>
        <v>60.56782334384858</v>
      </c>
      <c r="V34" s="32">
        <v>96</v>
      </c>
      <c r="W34" s="31">
        <f t="shared" si="10"/>
        <v>60.377358490566039</v>
      </c>
      <c r="X34" s="32">
        <v>101</v>
      </c>
      <c r="Y34" s="31">
        <f t="shared" si="11"/>
        <v>65.584415584415595</v>
      </c>
      <c r="Z34" s="29">
        <f t="shared" si="12"/>
        <v>197</v>
      </c>
      <c r="AA34" s="31">
        <f t="shared" si="13"/>
        <v>62.939297124600635</v>
      </c>
      <c r="AB34" s="91">
        <v>86</v>
      </c>
      <c r="AC34" s="31">
        <f t="shared" si="14"/>
        <v>54.088050314465406</v>
      </c>
      <c r="AD34" s="91">
        <v>94</v>
      </c>
      <c r="AE34" s="31">
        <f t="shared" si="15"/>
        <v>61.038961038961034</v>
      </c>
      <c r="AF34" s="92">
        <f t="shared" si="16"/>
        <v>180</v>
      </c>
      <c r="AG34" s="31">
        <f t="shared" si="17"/>
        <v>57.507987220447291</v>
      </c>
      <c r="AH34" s="91">
        <v>84</v>
      </c>
      <c r="AI34" s="31">
        <f t="shared" si="18"/>
        <v>53.846153846153847</v>
      </c>
      <c r="AJ34" s="93">
        <v>100</v>
      </c>
      <c r="AK34" s="31">
        <f t="shared" si="19"/>
        <v>62.11180124223602</v>
      </c>
      <c r="AL34" s="92">
        <f t="shared" si="20"/>
        <v>184</v>
      </c>
      <c r="AM34" s="31">
        <f t="shared" si="21"/>
        <v>58.044164037854898</v>
      </c>
    </row>
    <row r="35" spans="1:39" ht="19.5" customHeight="1">
      <c r="A35" s="27">
        <v>24</v>
      </c>
      <c r="B35" s="28">
        <f>'[1]11'!B32</f>
        <v>0</v>
      </c>
      <c r="C35" s="28" t="str">
        <f>'[1]11'!C32</f>
        <v>Kunti</v>
      </c>
      <c r="D35" s="90">
        <v>86</v>
      </c>
      <c r="E35" s="90">
        <v>86</v>
      </c>
      <c r="F35" s="28">
        <f t="shared" si="0"/>
        <v>172</v>
      </c>
      <c r="G35" s="90">
        <v>88</v>
      </c>
      <c r="H35" s="90">
        <v>82</v>
      </c>
      <c r="I35" s="28">
        <f t="shared" si="1"/>
        <v>170</v>
      </c>
      <c r="J35" s="32">
        <v>47</v>
      </c>
      <c r="K35" s="31">
        <f t="shared" si="2"/>
        <v>54.651162790697668</v>
      </c>
      <c r="L35" s="32">
        <v>46</v>
      </c>
      <c r="M35" s="31">
        <f t="shared" si="3"/>
        <v>53.488372093023251</v>
      </c>
      <c r="N35" s="29">
        <f t="shared" si="4"/>
        <v>93</v>
      </c>
      <c r="O35" s="31">
        <f t="shared" si="5"/>
        <v>54.069767441860463</v>
      </c>
      <c r="P35" s="91">
        <v>40</v>
      </c>
      <c r="Q35" s="31">
        <f t="shared" si="6"/>
        <v>46.511627906976742</v>
      </c>
      <c r="R35" s="91">
        <v>50</v>
      </c>
      <c r="S35" s="31">
        <f t="shared" si="7"/>
        <v>58.139534883720934</v>
      </c>
      <c r="T35" s="92">
        <f t="shared" si="8"/>
        <v>90</v>
      </c>
      <c r="U35" s="31">
        <f t="shared" si="9"/>
        <v>52.325581395348841</v>
      </c>
      <c r="V35" s="32">
        <v>41</v>
      </c>
      <c r="W35" s="31">
        <f t="shared" si="10"/>
        <v>46.590909090909086</v>
      </c>
      <c r="X35" s="32">
        <v>53</v>
      </c>
      <c r="Y35" s="31">
        <f t="shared" si="11"/>
        <v>64.634146341463421</v>
      </c>
      <c r="Z35" s="29">
        <f t="shared" si="12"/>
        <v>94</v>
      </c>
      <c r="AA35" s="31">
        <f t="shared" si="13"/>
        <v>55.294117647058826</v>
      </c>
      <c r="AB35" s="91">
        <v>41</v>
      </c>
      <c r="AC35" s="31">
        <f t="shared" si="14"/>
        <v>46.590909090909086</v>
      </c>
      <c r="AD35" s="91">
        <v>53</v>
      </c>
      <c r="AE35" s="31">
        <f t="shared" si="15"/>
        <v>64.634146341463421</v>
      </c>
      <c r="AF35" s="92">
        <f t="shared" si="16"/>
        <v>94</v>
      </c>
      <c r="AG35" s="31">
        <f t="shared" si="17"/>
        <v>55.294117647058826</v>
      </c>
      <c r="AH35" s="91">
        <v>40</v>
      </c>
      <c r="AI35" s="31">
        <f t="shared" si="18"/>
        <v>46.511627906976742</v>
      </c>
      <c r="AJ35" s="93">
        <v>49</v>
      </c>
      <c r="AK35" s="31">
        <f t="shared" si="19"/>
        <v>56.97674418604651</v>
      </c>
      <c r="AL35" s="92">
        <f t="shared" si="20"/>
        <v>89</v>
      </c>
      <c r="AM35" s="31">
        <f t="shared" si="21"/>
        <v>51.744186046511629</v>
      </c>
    </row>
    <row r="36" spans="1:39" ht="19.5" customHeight="1">
      <c r="A36" s="27">
        <v>25</v>
      </c>
      <c r="B36" s="28" t="str">
        <f>'[1]11'!B33</f>
        <v>Sukorejo</v>
      </c>
      <c r="C36" s="28" t="str">
        <f>'[1]11'!C33</f>
        <v>Sukorejo</v>
      </c>
      <c r="D36" s="90">
        <v>354</v>
      </c>
      <c r="E36" s="90">
        <v>360</v>
      </c>
      <c r="F36" s="28">
        <f t="shared" si="0"/>
        <v>714</v>
      </c>
      <c r="G36" s="90">
        <v>360</v>
      </c>
      <c r="H36" s="90">
        <v>345</v>
      </c>
      <c r="I36" s="28">
        <f t="shared" si="1"/>
        <v>705</v>
      </c>
      <c r="J36" s="32">
        <v>245</v>
      </c>
      <c r="K36" s="31">
        <f t="shared" si="2"/>
        <v>69.209039548022602</v>
      </c>
      <c r="L36" s="32">
        <v>199</v>
      </c>
      <c r="M36" s="31">
        <f t="shared" si="3"/>
        <v>55.277777777777779</v>
      </c>
      <c r="N36" s="29">
        <f t="shared" si="4"/>
        <v>444</v>
      </c>
      <c r="O36" s="31">
        <f t="shared" si="5"/>
        <v>62.184873949579831</v>
      </c>
      <c r="P36" s="91">
        <v>227</v>
      </c>
      <c r="Q36" s="31">
        <f t="shared" si="6"/>
        <v>64.124293785310741</v>
      </c>
      <c r="R36" s="91">
        <v>201</v>
      </c>
      <c r="S36" s="31">
        <f t="shared" si="7"/>
        <v>55.833333333333336</v>
      </c>
      <c r="T36" s="92">
        <f t="shared" si="8"/>
        <v>428</v>
      </c>
      <c r="U36" s="31">
        <f t="shared" si="9"/>
        <v>59.943977591036415</v>
      </c>
      <c r="V36" s="32">
        <v>220</v>
      </c>
      <c r="W36" s="31">
        <f t="shared" si="10"/>
        <v>61.111111111111114</v>
      </c>
      <c r="X36" s="32">
        <v>214</v>
      </c>
      <c r="Y36" s="31">
        <f t="shared" si="11"/>
        <v>62.028985507246382</v>
      </c>
      <c r="Z36" s="29">
        <f t="shared" si="12"/>
        <v>434</v>
      </c>
      <c r="AA36" s="31">
        <f t="shared" si="13"/>
        <v>61.560283687943262</v>
      </c>
      <c r="AB36" s="91">
        <v>219</v>
      </c>
      <c r="AC36" s="31">
        <f t="shared" si="14"/>
        <v>60.833333333333329</v>
      </c>
      <c r="AD36" s="91">
        <v>199</v>
      </c>
      <c r="AE36" s="31">
        <f t="shared" si="15"/>
        <v>57.681159420289852</v>
      </c>
      <c r="AF36" s="92">
        <f t="shared" si="16"/>
        <v>418</v>
      </c>
      <c r="AG36" s="31">
        <f t="shared" si="17"/>
        <v>59.290780141843967</v>
      </c>
      <c r="AH36" s="91">
        <v>221</v>
      </c>
      <c r="AI36" s="31">
        <f t="shared" si="18"/>
        <v>62.429378531073439</v>
      </c>
      <c r="AJ36" s="93">
        <v>206</v>
      </c>
      <c r="AK36" s="31">
        <f t="shared" si="19"/>
        <v>57.222222222222221</v>
      </c>
      <c r="AL36" s="92">
        <f t="shared" si="20"/>
        <v>427</v>
      </c>
      <c r="AM36" s="31">
        <f t="shared" si="21"/>
        <v>59.803921568627452</v>
      </c>
    </row>
    <row r="37" spans="1:39" ht="19.5" customHeight="1">
      <c r="A37" s="27">
        <v>26</v>
      </c>
      <c r="B37" s="28" t="str">
        <f>'[1]11'!B34</f>
        <v>Ponorogo</v>
      </c>
      <c r="C37" s="28" t="str">
        <f>'[1]11'!C34</f>
        <v>Po. Utara</v>
      </c>
      <c r="D37" s="90">
        <v>242</v>
      </c>
      <c r="E37" s="90">
        <v>244</v>
      </c>
      <c r="F37" s="28">
        <f t="shared" si="0"/>
        <v>486</v>
      </c>
      <c r="G37" s="90">
        <v>245</v>
      </c>
      <c r="H37" s="90">
        <v>235</v>
      </c>
      <c r="I37" s="28">
        <f t="shared" si="1"/>
        <v>480</v>
      </c>
      <c r="J37" s="32">
        <v>162</v>
      </c>
      <c r="K37" s="31">
        <f t="shared" si="2"/>
        <v>66.942148760330582</v>
      </c>
      <c r="L37" s="32">
        <v>161</v>
      </c>
      <c r="M37" s="31">
        <f t="shared" si="3"/>
        <v>65.983606557377044</v>
      </c>
      <c r="N37" s="29">
        <f t="shared" si="4"/>
        <v>323</v>
      </c>
      <c r="O37" s="31">
        <f t="shared" si="5"/>
        <v>66.460905349794245</v>
      </c>
      <c r="P37" s="91">
        <v>154</v>
      </c>
      <c r="Q37" s="31">
        <f t="shared" si="6"/>
        <v>63.636363636363633</v>
      </c>
      <c r="R37" s="91">
        <v>152</v>
      </c>
      <c r="S37" s="31">
        <f t="shared" si="7"/>
        <v>62.295081967213115</v>
      </c>
      <c r="T37" s="92">
        <f t="shared" si="8"/>
        <v>306</v>
      </c>
      <c r="U37" s="31">
        <f t="shared" si="9"/>
        <v>62.962962962962962</v>
      </c>
      <c r="V37" s="32">
        <v>181</v>
      </c>
      <c r="W37" s="31">
        <f t="shared" si="10"/>
        <v>73.877551020408163</v>
      </c>
      <c r="X37" s="32">
        <v>151</v>
      </c>
      <c r="Y37" s="31">
        <f t="shared" si="11"/>
        <v>64.255319148936181</v>
      </c>
      <c r="Z37" s="29">
        <f t="shared" si="12"/>
        <v>332</v>
      </c>
      <c r="AA37" s="31">
        <f t="shared" si="13"/>
        <v>69.166666666666671</v>
      </c>
      <c r="AB37" s="91">
        <v>180</v>
      </c>
      <c r="AC37" s="31">
        <f t="shared" si="14"/>
        <v>73.469387755102048</v>
      </c>
      <c r="AD37" s="91">
        <v>152</v>
      </c>
      <c r="AE37" s="31">
        <f t="shared" si="15"/>
        <v>64.680851063829792</v>
      </c>
      <c r="AF37" s="92">
        <f t="shared" si="16"/>
        <v>332</v>
      </c>
      <c r="AG37" s="31">
        <f t="shared" si="17"/>
        <v>69.166666666666671</v>
      </c>
      <c r="AH37" s="91">
        <v>154</v>
      </c>
      <c r="AI37" s="31">
        <f t="shared" si="18"/>
        <v>63.636363636363633</v>
      </c>
      <c r="AJ37" s="93">
        <v>152</v>
      </c>
      <c r="AK37" s="31">
        <f t="shared" si="19"/>
        <v>62.295081967213115</v>
      </c>
      <c r="AL37" s="92">
        <f t="shared" si="20"/>
        <v>306</v>
      </c>
      <c r="AM37" s="31">
        <f t="shared" si="21"/>
        <v>62.962962962962962</v>
      </c>
    </row>
    <row r="38" spans="1:39" ht="19.5" customHeight="1">
      <c r="A38" s="27">
        <v>27</v>
      </c>
      <c r="B38" s="28">
        <f>'[1]11'!B35</f>
        <v>0</v>
      </c>
      <c r="C38" s="28" t="str">
        <f>'[1]11'!C35</f>
        <v>Po. Selatan</v>
      </c>
      <c r="D38" s="90">
        <v>219</v>
      </c>
      <c r="E38" s="90">
        <v>220</v>
      </c>
      <c r="F38" s="28">
        <f t="shared" si="0"/>
        <v>439</v>
      </c>
      <c r="G38" s="90">
        <v>223</v>
      </c>
      <c r="H38" s="90">
        <v>211</v>
      </c>
      <c r="I38" s="28">
        <f t="shared" si="1"/>
        <v>434</v>
      </c>
      <c r="J38" s="32">
        <v>148</v>
      </c>
      <c r="K38" s="31">
        <f t="shared" si="2"/>
        <v>67.579908675799089</v>
      </c>
      <c r="L38" s="32">
        <v>121</v>
      </c>
      <c r="M38" s="31">
        <f t="shared" si="3"/>
        <v>55.000000000000007</v>
      </c>
      <c r="N38" s="29">
        <f t="shared" si="4"/>
        <v>269</v>
      </c>
      <c r="O38" s="31">
        <f t="shared" si="5"/>
        <v>61.275626423690213</v>
      </c>
      <c r="P38" s="91">
        <v>139</v>
      </c>
      <c r="Q38" s="31">
        <f t="shared" si="6"/>
        <v>63.470319634703202</v>
      </c>
      <c r="R38" s="91">
        <v>113</v>
      </c>
      <c r="S38" s="31">
        <f t="shared" si="7"/>
        <v>51.363636363636367</v>
      </c>
      <c r="T38" s="92">
        <f t="shared" si="8"/>
        <v>252</v>
      </c>
      <c r="U38" s="31">
        <f t="shared" si="9"/>
        <v>57.403189066059227</v>
      </c>
      <c r="V38" s="32">
        <v>131</v>
      </c>
      <c r="W38" s="31">
        <f t="shared" si="10"/>
        <v>58.744394618834086</v>
      </c>
      <c r="X38" s="32">
        <v>129</v>
      </c>
      <c r="Y38" s="31">
        <f t="shared" si="11"/>
        <v>61.137440758293835</v>
      </c>
      <c r="Z38" s="29">
        <f t="shared" si="12"/>
        <v>260</v>
      </c>
      <c r="AA38" s="31">
        <f t="shared" si="13"/>
        <v>59.907834101382484</v>
      </c>
      <c r="AB38" s="91">
        <v>130</v>
      </c>
      <c r="AC38" s="31">
        <f t="shared" si="14"/>
        <v>58.295964125560538</v>
      </c>
      <c r="AD38" s="91">
        <v>130</v>
      </c>
      <c r="AE38" s="31">
        <f t="shared" si="15"/>
        <v>61.611374407582943</v>
      </c>
      <c r="AF38" s="92">
        <f t="shared" si="16"/>
        <v>260</v>
      </c>
      <c r="AG38" s="31">
        <f t="shared" si="17"/>
        <v>59.907834101382484</v>
      </c>
      <c r="AH38" s="91">
        <v>139</v>
      </c>
      <c r="AI38" s="31">
        <f t="shared" si="18"/>
        <v>63.470319634703202</v>
      </c>
      <c r="AJ38" s="93">
        <v>113</v>
      </c>
      <c r="AK38" s="31">
        <f t="shared" si="19"/>
        <v>51.363636363636367</v>
      </c>
      <c r="AL38" s="92">
        <f t="shared" si="20"/>
        <v>252</v>
      </c>
      <c r="AM38" s="31">
        <f t="shared" si="21"/>
        <v>57.403189066059227</v>
      </c>
    </row>
    <row r="39" spans="1:39" ht="19.5" customHeight="1">
      <c r="A39" s="27">
        <v>28</v>
      </c>
      <c r="B39" s="28" t="str">
        <f>'[1]11'!B36</f>
        <v>Babadan</v>
      </c>
      <c r="C39" s="28" t="str">
        <f>'[1]11'!C36</f>
        <v>Babadan</v>
      </c>
      <c r="D39" s="90">
        <v>244</v>
      </c>
      <c r="E39" s="90">
        <v>246</v>
      </c>
      <c r="F39" s="28">
        <f t="shared" si="0"/>
        <v>490</v>
      </c>
      <c r="G39" s="90">
        <v>248</v>
      </c>
      <c r="H39" s="90">
        <v>236</v>
      </c>
      <c r="I39" s="28">
        <f t="shared" si="1"/>
        <v>484</v>
      </c>
      <c r="J39" s="32">
        <v>133</v>
      </c>
      <c r="K39" s="31">
        <f t="shared" si="2"/>
        <v>54.508196721311478</v>
      </c>
      <c r="L39" s="32">
        <v>141</v>
      </c>
      <c r="M39" s="31">
        <f t="shared" si="3"/>
        <v>57.317073170731703</v>
      </c>
      <c r="N39" s="29">
        <f t="shared" si="4"/>
        <v>274</v>
      </c>
      <c r="O39" s="31">
        <f t="shared" si="5"/>
        <v>55.91836734693878</v>
      </c>
      <c r="P39" s="91">
        <v>138</v>
      </c>
      <c r="Q39" s="31">
        <f t="shared" si="6"/>
        <v>56.557377049180324</v>
      </c>
      <c r="R39" s="91">
        <v>135</v>
      </c>
      <c r="S39" s="31">
        <f t="shared" si="7"/>
        <v>54.878048780487809</v>
      </c>
      <c r="T39" s="92">
        <f t="shared" si="8"/>
        <v>273</v>
      </c>
      <c r="U39" s="31">
        <f t="shared" si="9"/>
        <v>55.714285714285715</v>
      </c>
      <c r="V39" s="32">
        <v>143</v>
      </c>
      <c r="W39" s="31">
        <f t="shared" si="10"/>
        <v>57.661290322580648</v>
      </c>
      <c r="X39" s="32">
        <v>137</v>
      </c>
      <c r="Y39" s="31">
        <f t="shared" si="11"/>
        <v>58.050847457627121</v>
      </c>
      <c r="Z39" s="29">
        <f t="shared" si="12"/>
        <v>280</v>
      </c>
      <c r="AA39" s="31">
        <f t="shared" si="13"/>
        <v>57.851239669421481</v>
      </c>
      <c r="AB39" s="91">
        <v>140</v>
      </c>
      <c r="AC39" s="31">
        <f t="shared" si="14"/>
        <v>56.451612903225815</v>
      </c>
      <c r="AD39" s="91">
        <v>137</v>
      </c>
      <c r="AE39" s="31">
        <f t="shared" si="15"/>
        <v>58.050847457627121</v>
      </c>
      <c r="AF39" s="92">
        <f t="shared" si="16"/>
        <v>277</v>
      </c>
      <c r="AG39" s="31">
        <f t="shared" si="17"/>
        <v>57.231404958677686</v>
      </c>
      <c r="AH39" s="91">
        <v>135</v>
      </c>
      <c r="AI39" s="31">
        <f t="shared" si="18"/>
        <v>55.327868852459019</v>
      </c>
      <c r="AJ39" s="93">
        <v>132</v>
      </c>
      <c r="AK39" s="31">
        <f t="shared" si="19"/>
        <v>53.658536585365859</v>
      </c>
      <c r="AL39" s="92">
        <f t="shared" si="20"/>
        <v>267</v>
      </c>
      <c r="AM39" s="31">
        <f t="shared" si="21"/>
        <v>54.489795918367342</v>
      </c>
    </row>
    <row r="40" spans="1:39" ht="19.5" customHeight="1">
      <c r="A40" s="27">
        <v>29</v>
      </c>
      <c r="B40" s="28">
        <f>'[1]11'!B37</f>
        <v>0</v>
      </c>
      <c r="C40" s="28" t="str">
        <f>'[1]11'!C37</f>
        <v>Sukosari</v>
      </c>
      <c r="D40" s="90">
        <v>178</v>
      </c>
      <c r="E40" s="90">
        <v>181</v>
      </c>
      <c r="F40" s="28">
        <f t="shared" si="0"/>
        <v>359</v>
      </c>
      <c r="G40" s="90">
        <v>182</v>
      </c>
      <c r="H40" s="90">
        <v>173</v>
      </c>
      <c r="I40" s="28">
        <f t="shared" si="1"/>
        <v>355</v>
      </c>
      <c r="J40" s="32">
        <v>103</v>
      </c>
      <c r="K40" s="31">
        <f t="shared" si="2"/>
        <v>57.865168539325836</v>
      </c>
      <c r="L40" s="32">
        <v>110</v>
      </c>
      <c r="M40" s="31">
        <f t="shared" si="3"/>
        <v>60.773480662983424</v>
      </c>
      <c r="N40" s="29">
        <f t="shared" si="4"/>
        <v>213</v>
      </c>
      <c r="O40" s="31">
        <f t="shared" si="5"/>
        <v>59.33147632311978</v>
      </c>
      <c r="P40" s="91">
        <v>106</v>
      </c>
      <c r="Q40" s="31">
        <f t="shared" si="6"/>
        <v>59.550561797752813</v>
      </c>
      <c r="R40" s="91">
        <v>122</v>
      </c>
      <c r="S40" s="31">
        <f t="shared" si="7"/>
        <v>67.403314917127076</v>
      </c>
      <c r="T40" s="92">
        <f t="shared" si="8"/>
        <v>228</v>
      </c>
      <c r="U40" s="31">
        <f t="shared" si="9"/>
        <v>63.509749303621163</v>
      </c>
      <c r="V40" s="32">
        <v>110</v>
      </c>
      <c r="W40" s="31">
        <f t="shared" si="10"/>
        <v>60.439560439560438</v>
      </c>
      <c r="X40" s="32">
        <v>117</v>
      </c>
      <c r="Y40" s="31">
        <f t="shared" si="11"/>
        <v>67.630057803468219</v>
      </c>
      <c r="Z40" s="29">
        <f t="shared" si="12"/>
        <v>227</v>
      </c>
      <c r="AA40" s="31">
        <f t="shared" si="13"/>
        <v>63.943661971830991</v>
      </c>
      <c r="AB40" s="91">
        <v>105</v>
      </c>
      <c r="AC40" s="31">
        <f t="shared" si="14"/>
        <v>57.692307692307686</v>
      </c>
      <c r="AD40" s="91">
        <v>116</v>
      </c>
      <c r="AE40" s="31">
        <f t="shared" si="15"/>
        <v>67.052023121387279</v>
      </c>
      <c r="AF40" s="92">
        <f t="shared" si="16"/>
        <v>221</v>
      </c>
      <c r="AG40" s="31">
        <f t="shared" si="17"/>
        <v>62.25352112676056</v>
      </c>
      <c r="AH40" s="91">
        <v>106</v>
      </c>
      <c r="AI40" s="31">
        <f t="shared" si="18"/>
        <v>59.550561797752813</v>
      </c>
      <c r="AJ40" s="93">
        <v>121</v>
      </c>
      <c r="AK40" s="31">
        <f t="shared" si="19"/>
        <v>66.850828729281758</v>
      </c>
      <c r="AL40" s="92">
        <f t="shared" si="20"/>
        <v>227</v>
      </c>
      <c r="AM40" s="31">
        <f t="shared" si="21"/>
        <v>63.231197771587745</v>
      </c>
    </row>
    <row r="41" spans="1:39" ht="19.5" customHeight="1">
      <c r="A41" s="27">
        <v>30</v>
      </c>
      <c r="B41" s="28" t="str">
        <f>'[1]11'!B38</f>
        <v>Jenangan</v>
      </c>
      <c r="C41" s="28" t="str">
        <f>'[1]11'!C38</f>
        <v>Jenangan</v>
      </c>
      <c r="D41" s="90">
        <v>232</v>
      </c>
      <c r="E41" s="90">
        <v>234</v>
      </c>
      <c r="F41" s="28">
        <f t="shared" si="0"/>
        <v>466</v>
      </c>
      <c r="G41" s="90">
        <v>236</v>
      </c>
      <c r="H41" s="90">
        <v>224</v>
      </c>
      <c r="I41" s="28">
        <f t="shared" si="1"/>
        <v>460</v>
      </c>
      <c r="J41" s="32">
        <v>115</v>
      </c>
      <c r="K41" s="31">
        <f t="shared" si="2"/>
        <v>49.568965517241381</v>
      </c>
      <c r="L41" s="32">
        <v>138</v>
      </c>
      <c r="M41" s="31">
        <f t="shared" si="3"/>
        <v>58.974358974358978</v>
      </c>
      <c r="N41" s="29">
        <f t="shared" si="4"/>
        <v>253</v>
      </c>
      <c r="O41" s="31">
        <f t="shared" si="5"/>
        <v>54.291845493562228</v>
      </c>
      <c r="P41" s="91">
        <v>137</v>
      </c>
      <c r="Q41" s="31">
        <f t="shared" si="6"/>
        <v>59.051724137931039</v>
      </c>
      <c r="R41" s="91">
        <v>127</v>
      </c>
      <c r="S41" s="31">
        <f t="shared" si="7"/>
        <v>54.273504273504273</v>
      </c>
      <c r="T41" s="92">
        <f t="shared" si="8"/>
        <v>264</v>
      </c>
      <c r="U41" s="31">
        <f t="shared" si="9"/>
        <v>56.652360515021464</v>
      </c>
      <c r="V41" s="32">
        <v>124</v>
      </c>
      <c r="W41" s="31">
        <f t="shared" si="10"/>
        <v>52.542372881355938</v>
      </c>
      <c r="X41" s="32">
        <v>142</v>
      </c>
      <c r="Y41" s="31">
        <f t="shared" si="11"/>
        <v>63.392857142857139</v>
      </c>
      <c r="Z41" s="29">
        <f t="shared" si="12"/>
        <v>266</v>
      </c>
      <c r="AA41" s="31">
        <f t="shared" si="13"/>
        <v>57.826086956521735</v>
      </c>
      <c r="AB41" s="91">
        <v>124</v>
      </c>
      <c r="AC41" s="31">
        <f t="shared" si="14"/>
        <v>52.542372881355938</v>
      </c>
      <c r="AD41" s="91">
        <v>118</v>
      </c>
      <c r="AE41" s="31">
        <f t="shared" si="15"/>
        <v>52.678571428571431</v>
      </c>
      <c r="AF41" s="92">
        <f t="shared" si="16"/>
        <v>242</v>
      </c>
      <c r="AG41" s="31">
        <f t="shared" si="17"/>
        <v>52.608695652173907</v>
      </c>
      <c r="AH41" s="91">
        <v>134</v>
      </c>
      <c r="AI41" s="31">
        <f t="shared" si="18"/>
        <v>57.758620689655174</v>
      </c>
      <c r="AJ41" s="93">
        <v>128</v>
      </c>
      <c r="AK41" s="31">
        <f t="shared" si="19"/>
        <v>54.700854700854705</v>
      </c>
      <c r="AL41" s="92">
        <f t="shared" si="20"/>
        <v>262</v>
      </c>
      <c r="AM41" s="31">
        <f t="shared" si="21"/>
        <v>56.223175965665241</v>
      </c>
    </row>
    <row r="42" spans="1:39" ht="19.5" customHeight="1">
      <c r="A42" s="27">
        <v>31</v>
      </c>
      <c r="B42" s="28">
        <f>'[1]11'!B39</f>
        <v>0</v>
      </c>
      <c r="C42" s="28" t="str">
        <f>'[1]11'!C39</f>
        <v>Setono</v>
      </c>
      <c r="D42" s="90">
        <v>141</v>
      </c>
      <c r="E42" s="90">
        <v>143</v>
      </c>
      <c r="F42" s="28">
        <f t="shared" si="0"/>
        <v>284</v>
      </c>
      <c r="G42" s="90">
        <v>143</v>
      </c>
      <c r="H42" s="90">
        <v>137</v>
      </c>
      <c r="I42" s="28">
        <f t="shared" si="1"/>
        <v>280</v>
      </c>
      <c r="J42" s="32">
        <v>93</v>
      </c>
      <c r="K42" s="31">
        <f t="shared" si="2"/>
        <v>65.957446808510639</v>
      </c>
      <c r="L42" s="32">
        <v>97</v>
      </c>
      <c r="M42" s="31">
        <f t="shared" si="3"/>
        <v>67.832167832167841</v>
      </c>
      <c r="N42" s="29">
        <f t="shared" si="4"/>
        <v>190</v>
      </c>
      <c r="O42" s="31">
        <f t="shared" si="5"/>
        <v>66.901408450704224</v>
      </c>
      <c r="P42" s="91">
        <v>102</v>
      </c>
      <c r="Q42" s="31">
        <f t="shared" si="6"/>
        <v>72.340425531914903</v>
      </c>
      <c r="R42" s="91">
        <v>90</v>
      </c>
      <c r="S42" s="31">
        <f t="shared" si="7"/>
        <v>62.93706293706294</v>
      </c>
      <c r="T42" s="92">
        <f t="shared" si="8"/>
        <v>192</v>
      </c>
      <c r="U42" s="31">
        <f t="shared" si="9"/>
        <v>67.605633802816897</v>
      </c>
      <c r="V42" s="32">
        <v>99</v>
      </c>
      <c r="W42" s="31">
        <f t="shared" si="10"/>
        <v>69.230769230769226</v>
      </c>
      <c r="X42" s="32">
        <v>96</v>
      </c>
      <c r="Y42" s="31">
        <f t="shared" si="11"/>
        <v>70.072992700729927</v>
      </c>
      <c r="Z42" s="29">
        <f t="shared" si="12"/>
        <v>195</v>
      </c>
      <c r="AA42" s="31">
        <f t="shared" si="13"/>
        <v>69.642857142857139</v>
      </c>
      <c r="AB42" s="91">
        <v>92</v>
      </c>
      <c r="AC42" s="31">
        <f t="shared" si="14"/>
        <v>64.335664335664333</v>
      </c>
      <c r="AD42" s="91">
        <v>90</v>
      </c>
      <c r="AE42" s="31">
        <f t="shared" si="15"/>
        <v>65.693430656934311</v>
      </c>
      <c r="AF42" s="92">
        <f t="shared" si="16"/>
        <v>182</v>
      </c>
      <c r="AG42" s="31">
        <f t="shared" si="17"/>
        <v>65</v>
      </c>
      <c r="AH42" s="91">
        <v>104</v>
      </c>
      <c r="AI42" s="31">
        <f t="shared" si="18"/>
        <v>73.75886524822694</v>
      </c>
      <c r="AJ42" s="93">
        <v>93</v>
      </c>
      <c r="AK42" s="31">
        <f t="shared" si="19"/>
        <v>65.034965034965026</v>
      </c>
      <c r="AL42" s="92">
        <f t="shared" si="20"/>
        <v>197</v>
      </c>
      <c r="AM42" s="31">
        <f t="shared" si="21"/>
        <v>69.366197183098592</v>
      </c>
    </row>
    <row r="43" spans="1:39" ht="19.5" customHeight="1">
      <c r="A43" s="27">
        <v>32</v>
      </c>
      <c r="B43" s="28" t="str">
        <f>'[1]11'!B40</f>
        <v>Ngebel</v>
      </c>
      <c r="C43" s="28" t="str">
        <f>'[1]11'!C40</f>
        <v>Ngebel</v>
      </c>
      <c r="D43" s="90">
        <v>131</v>
      </c>
      <c r="E43" s="90">
        <v>130</v>
      </c>
      <c r="F43" s="28">
        <f t="shared" si="0"/>
        <v>261</v>
      </c>
      <c r="G43" s="90">
        <v>133</v>
      </c>
      <c r="H43" s="90">
        <v>125</v>
      </c>
      <c r="I43" s="28">
        <f t="shared" si="1"/>
        <v>258</v>
      </c>
      <c r="J43" s="32">
        <v>73</v>
      </c>
      <c r="K43" s="31">
        <f t="shared" si="2"/>
        <v>55.725190839694662</v>
      </c>
      <c r="L43" s="32">
        <v>66</v>
      </c>
      <c r="M43" s="31">
        <f t="shared" si="3"/>
        <v>50.769230769230766</v>
      </c>
      <c r="N43" s="29">
        <f t="shared" si="4"/>
        <v>139</v>
      </c>
      <c r="O43" s="31">
        <f t="shared" si="5"/>
        <v>53.256704980842919</v>
      </c>
      <c r="P43" s="91">
        <v>80</v>
      </c>
      <c r="Q43" s="31">
        <f t="shared" si="6"/>
        <v>61.068702290076338</v>
      </c>
      <c r="R43" s="91">
        <v>82</v>
      </c>
      <c r="S43" s="31">
        <f t="shared" si="7"/>
        <v>63.076923076923073</v>
      </c>
      <c r="T43" s="92">
        <f t="shared" si="8"/>
        <v>162</v>
      </c>
      <c r="U43" s="31">
        <f t="shared" si="9"/>
        <v>62.068965517241381</v>
      </c>
      <c r="V43" s="32">
        <v>84</v>
      </c>
      <c r="W43" s="31">
        <f t="shared" si="10"/>
        <v>63.157894736842103</v>
      </c>
      <c r="X43" s="32">
        <v>80</v>
      </c>
      <c r="Y43" s="31">
        <f t="shared" si="11"/>
        <v>64</v>
      </c>
      <c r="Z43" s="29">
        <f t="shared" si="12"/>
        <v>164</v>
      </c>
      <c r="AA43" s="31">
        <f t="shared" si="13"/>
        <v>63.565891472868216</v>
      </c>
      <c r="AB43" s="91">
        <v>83</v>
      </c>
      <c r="AC43" s="31">
        <f t="shared" si="14"/>
        <v>62.406015037593988</v>
      </c>
      <c r="AD43" s="91">
        <v>79</v>
      </c>
      <c r="AE43" s="31">
        <f t="shared" si="15"/>
        <v>63.2</v>
      </c>
      <c r="AF43" s="92">
        <f t="shared" si="16"/>
        <v>162</v>
      </c>
      <c r="AG43" s="31">
        <f t="shared" si="17"/>
        <v>62.790697674418603</v>
      </c>
      <c r="AH43" s="91">
        <v>86</v>
      </c>
      <c r="AI43" s="31">
        <f t="shared" si="18"/>
        <v>65.648854961832058</v>
      </c>
      <c r="AJ43" s="93">
        <v>76</v>
      </c>
      <c r="AK43" s="31">
        <f t="shared" si="19"/>
        <v>58.461538461538467</v>
      </c>
      <c r="AL43" s="92">
        <f t="shared" si="20"/>
        <v>162</v>
      </c>
      <c r="AM43" s="31">
        <f t="shared" si="21"/>
        <v>62.068965517241381</v>
      </c>
    </row>
    <row r="44" spans="1:39" ht="19.5" customHeight="1" thickBot="1">
      <c r="A44" s="94" t="s">
        <v>17</v>
      </c>
      <c r="B44" s="94"/>
      <c r="C44" s="37"/>
      <c r="D44" s="94">
        <f t="shared" ref="D44:J44" si="22">SUM(D12:D43)</f>
        <v>5831</v>
      </c>
      <c r="E44" s="94">
        <f t="shared" si="22"/>
        <v>5882</v>
      </c>
      <c r="F44" s="37">
        <f t="shared" si="22"/>
        <v>11713</v>
      </c>
      <c r="G44" s="94">
        <f t="shared" si="22"/>
        <v>5930</v>
      </c>
      <c r="H44" s="94">
        <f t="shared" si="22"/>
        <v>5637</v>
      </c>
      <c r="I44" s="94">
        <f t="shared" si="22"/>
        <v>11567</v>
      </c>
      <c r="J44" s="37">
        <f t="shared" si="22"/>
        <v>3762</v>
      </c>
      <c r="K44" s="95">
        <f t="shared" si="2"/>
        <v>64.517235465614817</v>
      </c>
      <c r="L44" s="37">
        <f>SUM(L12:L43)</f>
        <v>3551</v>
      </c>
      <c r="M44" s="95">
        <f t="shared" si="3"/>
        <v>60.370622237334238</v>
      </c>
      <c r="N44" s="37">
        <f>SUM(N12:N43)</f>
        <v>7313</v>
      </c>
      <c r="O44" s="95">
        <f t="shared" si="5"/>
        <v>62.434901391616151</v>
      </c>
      <c r="P44" s="96">
        <f>SUM(P12:P43)</f>
        <v>3740</v>
      </c>
      <c r="Q44" s="95">
        <f t="shared" si="6"/>
        <v>64.139941690962104</v>
      </c>
      <c r="R44" s="96">
        <f>SUM(R12:R43)</f>
        <v>3555</v>
      </c>
      <c r="S44" s="95">
        <f t="shared" si="7"/>
        <v>60.438626317579057</v>
      </c>
      <c r="T44" s="96">
        <f>SUM(T12:T43)</f>
        <v>7295</v>
      </c>
      <c r="U44" s="95">
        <f t="shared" si="9"/>
        <v>62.28122598821821</v>
      </c>
      <c r="V44" s="37">
        <f>SUM(V12:V43)</f>
        <v>3852</v>
      </c>
      <c r="W44" s="95">
        <f t="shared" si="10"/>
        <v>64.957841483979763</v>
      </c>
      <c r="X44" s="37">
        <f>SUM(X12:X43)</f>
        <v>3609</v>
      </c>
      <c r="Y44" s="97">
        <f t="shared" si="11"/>
        <v>64.023416711016495</v>
      </c>
      <c r="Z44" s="37">
        <f>SUM(Z12:Z43)</f>
        <v>7461</v>
      </c>
      <c r="AA44" s="95">
        <f t="shared" si="13"/>
        <v>64.502463905939308</v>
      </c>
      <c r="AB44" s="37">
        <f>SUM(AB12:AB43)</f>
        <v>3755</v>
      </c>
      <c r="AC44" s="95">
        <f t="shared" si="14"/>
        <v>63.322091062394605</v>
      </c>
      <c r="AD44" s="37">
        <f>SUM(AD12:AD43)</f>
        <v>3489</v>
      </c>
      <c r="AE44" s="95">
        <f t="shared" si="15"/>
        <v>61.89462480042576</v>
      </c>
      <c r="AF44" s="37">
        <f>SUM(AF12:AF43)</f>
        <v>7244</v>
      </c>
      <c r="AG44" s="95">
        <f t="shared" si="17"/>
        <v>62.6264372784646</v>
      </c>
      <c r="AH44" s="37">
        <f>SUM(AH12:AH43)</f>
        <v>3743</v>
      </c>
      <c r="AI44" s="95">
        <f t="shared" si="18"/>
        <v>64.191390842051106</v>
      </c>
      <c r="AJ44" s="37">
        <f>SUM(AJ12:AJ43)</f>
        <v>3559</v>
      </c>
      <c r="AK44" s="95">
        <f t="shared" si="19"/>
        <v>60.506630397823869</v>
      </c>
      <c r="AL44" s="37">
        <f>SUM(AL12:AL43)</f>
        <v>7302</v>
      </c>
      <c r="AM44" s="95">
        <f t="shared" si="21"/>
        <v>62.340988645095194</v>
      </c>
    </row>
    <row r="45" spans="1:39" ht="15.75" customHeight="1">
      <c r="A45" s="42"/>
      <c r="B45" s="42"/>
      <c r="C45" s="42"/>
      <c r="D45" s="42"/>
      <c r="E45" s="42"/>
      <c r="F45" s="42"/>
      <c r="G45" s="42"/>
      <c r="H45" s="42"/>
      <c r="I45" s="4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5.75" customHeight="1">
      <c r="A46" s="2" t="s">
        <v>43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5.75" customHeight="1">
      <c r="A47" s="2" t="s">
        <v>44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5.75" customHeight="1">
      <c r="A48" s="2"/>
      <c r="B48" s="79" t="s">
        <v>45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15.75" customHeight="1">
      <c r="A49" s="2"/>
      <c r="B49" s="2" t="s">
        <v>46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5.75" customHeight="1"/>
    <row r="251" spans="1:39" ht="15.75" customHeight="1"/>
    <row r="252" spans="1:39" ht="15.75" customHeight="1"/>
    <row r="253" spans="1:39" ht="15.75" customHeight="1"/>
    <row r="254" spans="1:39" ht="15.75" customHeight="1"/>
    <row r="255" spans="1:39" ht="15.75" customHeight="1"/>
    <row r="256" spans="1:3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L9:AM9"/>
    <mergeCell ref="Z9:AA9"/>
    <mergeCell ref="AB9:AC9"/>
    <mergeCell ref="AD9:AE9"/>
    <mergeCell ref="AF9:AG9"/>
    <mergeCell ref="AH9:AI9"/>
    <mergeCell ref="AJ9:AK9"/>
    <mergeCell ref="AB8:AG8"/>
    <mergeCell ref="AH8:AM8"/>
    <mergeCell ref="J9:K9"/>
    <mergeCell ref="L9:M9"/>
    <mergeCell ref="N9:O9"/>
    <mergeCell ref="P9:Q9"/>
    <mergeCell ref="R9:S9"/>
    <mergeCell ref="T9:U9"/>
    <mergeCell ref="V9:W9"/>
    <mergeCell ref="X9:Y9"/>
    <mergeCell ref="A3:AM3"/>
    <mergeCell ref="A7:A10"/>
    <mergeCell ref="B7:B10"/>
    <mergeCell ref="C7:C10"/>
    <mergeCell ref="D7:F9"/>
    <mergeCell ref="G7:I9"/>
    <mergeCell ref="J7:AM7"/>
    <mergeCell ref="J8:O8"/>
    <mergeCell ref="P8:U8"/>
    <mergeCell ref="V8:AA8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7333-32BE-48BA-961A-52FA60818F0D}">
  <dimension ref="A1:AM1000"/>
  <sheetViews>
    <sheetView workbookViewId="0">
      <selection activeCell="G7" sqref="G7:L7"/>
    </sheetView>
  </sheetViews>
  <sheetFormatPr defaultColWidth="14.42578125" defaultRowHeight="15" customHeight="1"/>
  <cols>
    <col min="1" max="1" width="5.7109375" style="3" customWidth="1"/>
    <col min="2" max="3" width="21.7109375" style="3" customWidth="1"/>
    <col min="4" max="9" width="9.140625" style="3" customWidth="1"/>
    <col min="10" max="10" width="16.85546875" style="3" customWidth="1"/>
    <col min="11" max="11" width="11.140625" style="3" customWidth="1"/>
    <col min="12" max="12" width="9.28515625" style="3" customWidth="1"/>
    <col min="13" max="13" width="11.5703125" style="3" customWidth="1"/>
    <col min="14" max="14" width="9.28515625" style="3" customWidth="1"/>
    <col min="15" max="15" width="11" style="3" customWidth="1"/>
    <col min="16" max="16" width="11.85546875" style="3" customWidth="1"/>
    <col min="17" max="17" width="11.7109375" style="3" customWidth="1"/>
    <col min="18" max="18" width="9.28515625" style="3" customWidth="1"/>
    <col min="19" max="19" width="11.42578125" style="3" customWidth="1"/>
    <col min="20" max="20" width="10.7109375" style="3" customWidth="1"/>
    <col min="21" max="21" width="11.5703125" style="3" customWidth="1"/>
    <col min="22" max="22" width="9.28515625" style="3" customWidth="1"/>
    <col min="23" max="23" width="13.140625" style="3" customWidth="1"/>
    <col min="24" max="24" width="9.28515625" style="3" customWidth="1"/>
    <col min="25" max="25" width="10.85546875" style="3" customWidth="1"/>
    <col min="26" max="26" width="9.28515625" style="3" customWidth="1"/>
    <col min="27" max="27" width="11.28515625" style="3" customWidth="1"/>
    <col min="28" max="28" width="9.28515625" style="3" customWidth="1"/>
    <col min="29" max="29" width="11.85546875" style="3" customWidth="1"/>
    <col min="30" max="30" width="9.28515625" style="3" customWidth="1"/>
    <col min="31" max="31" width="13" style="3" customWidth="1"/>
    <col min="32" max="32" width="9.28515625" style="3" customWidth="1"/>
    <col min="33" max="33" width="10.5703125" style="3" customWidth="1"/>
    <col min="34" max="34" width="9.28515625" style="3" customWidth="1"/>
    <col min="35" max="35" width="10.7109375" style="3" customWidth="1"/>
    <col min="36" max="36" width="9.28515625" style="3" customWidth="1"/>
    <col min="37" max="37" width="18.7109375" style="3" customWidth="1"/>
    <col min="38" max="38" width="15.7109375" style="3" customWidth="1"/>
    <col min="39" max="39" width="15.42578125" style="3" customWidth="1"/>
    <col min="40" max="16384" width="14.42578125" style="3"/>
  </cols>
  <sheetData>
    <row r="1" spans="1:39" ht="15.75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.75">
      <c r="A3" s="4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5.75">
      <c r="A4" s="6"/>
      <c r="B4" s="6"/>
      <c r="C4" s="6"/>
      <c r="D4" s="6"/>
      <c r="E4" s="6"/>
      <c r="F4" s="6"/>
      <c r="G4" s="6"/>
      <c r="H4" s="6"/>
      <c r="I4" s="6"/>
      <c r="J4" s="6"/>
      <c r="K4" s="9"/>
      <c r="L4" s="9"/>
      <c r="M4" s="9"/>
      <c r="N4" s="9"/>
      <c r="O4" s="9"/>
      <c r="P4" s="9"/>
      <c r="Q4" s="9"/>
      <c r="R4" s="9"/>
      <c r="S4" s="7" t="s">
        <v>3</v>
      </c>
      <c r="T4" s="78" t="str">
        <f>'[1]1'!$F$5</f>
        <v>PONOROGO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 ht="15.75">
      <c r="A5" s="6"/>
      <c r="B5" s="6"/>
      <c r="C5" s="6"/>
      <c r="D5" s="6"/>
      <c r="E5" s="6"/>
      <c r="F5" s="6"/>
      <c r="G5" s="6"/>
      <c r="H5" s="6"/>
      <c r="I5" s="6"/>
      <c r="J5" s="6"/>
      <c r="K5" s="9"/>
      <c r="L5" s="9"/>
      <c r="M5" s="9"/>
      <c r="N5" s="9"/>
      <c r="O5" s="9"/>
      <c r="P5" s="9"/>
      <c r="Q5" s="9"/>
      <c r="R5" s="9"/>
      <c r="S5" s="7" t="s">
        <v>4</v>
      </c>
      <c r="T5" s="78">
        <f>'[1]1'!$F$6</f>
        <v>2025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9.5" customHeight="1">
      <c r="A7" s="80" t="s">
        <v>5</v>
      </c>
      <c r="B7" s="80" t="s">
        <v>6</v>
      </c>
      <c r="C7" s="80" t="s">
        <v>7</v>
      </c>
      <c r="D7" s="81" t="s">
        <v>34</v>
      </c>
      <c r="E7" s="82"/>
      <c r="F7" s="83"/>
      <c r="G7" s="84" t="s">
        <v>35</v>
      </c>
      <c r="H7" s="82"/>
      <c r="I7" s="83"/>
      <c r="J7" s="98" t="s">
        <v>49</v>
      </c>
      <c r="K7" s="99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7"/>
    </row>
    <row r="8" spans="1:39" ht="19.5" customHeight="1">
      <c r="A8" s="17"/>
      <c r="B8" s="17"/>
      <c r="C8" s="17"/>
      <c r="D8" s="86"/>
      <c r="E8" s="5"/>
      <c r="F8" s="13"/>
      <c r="G8" s="5"/>
      <c r="H8" s="5"/>
      <c r="I8" s="13"/>
      <c r="J8" s="17"/>
      <c r="K8" s="87" t="s">
        <v>50</v>
      </c>
      <c r="L8" s="73"/>
      <c r="M8" s="73"/>
      <c r="N8" s="73"/>
      <c r="O8" s="73"/>
      <c r="P8" s="20"/>
      <c r="Q8" s="87" t="s">
        <v>51</v>
      </c>
      <c r="R8" s="73"/>
      <c r="S8" s="73"/>
      <c r="T8" s="73"/>
      <c r="U8" s="73"/>
      <c r="V8" s="20"/>
      <c r="W8" s="87" t="s">
        <v>52</v>
      </c>
      <c r="X8" s="73"/>
      <c r="Y8" s="73"/>
      <c r="Z8" s="73"/>
      <c r="AA8" s="73"/>
      <c r="AB8" s="20"/>
      <c r="AC8" s="100" t="s">
        <v>53</v>
      </c>
      <c r="AD8" s="73"/>
      <c r="AE8" s="73"/>
      <c r="AF8" s="73"/>
      <c r="AG8" s="73"/>
      <c r="AH8" s="20"/>
      <c r="AI8" s="101" t="s">
        <v>54</v>
      </c>
      <c r="AJ8" s="73"/>
      <c r="AK8" s="102" t="s">
        <v>55</v>
      </c>
      <c r="AL8" s="103"/>
      <c r="AM8" s="104"/>
    </row>
    <row r="9" spans="1:39" ht="19.5" customHeight="1">
      <c r="A9" s="17"/>
      <c r="B9" s="17"/>
      <c r="C9" s="17"/>
      <c r="D9" s="18"/>
      <c r="E9" s="15"/>
      <c r="F9" s="16"/>
      <c r="G9" s="15"/>
      <c r="H9" s="15"/>
      <c r="I9" s="16"/>
      <c r="J9" s="21"/>
      <c r="K9" s="87" t="s">
        <v>12</v>
      </c>
      <c r="L9" s="73"/>
      <c r="M9" s="87" t="s">
        <v>13</v>
      </c>
      <c r="N9" s="20"/>
      <c r="O9" s="87" t="s">
        <v>14</v>
      </c>
      <c r="P9" s="73"/>
      <c r="Q9" s="87" t="s">
        <v>12</v>
      </c>
      <c r="R9" s="73"/>
      <c r="S9" s="87" t="s">
        <v>13</v>
      </c>
      <c r="T9" s="20"/>
      <c r="U9" s="87" t="s">
        <v>14</v>
      </c>
      <c r="V9" s="73"/>
      <c r="W9" s="87" t="s">
        <v>12</v>
      </c>
      <c r="X9" s="73"/>
      <c r="Y9" s="87" t="s">
        <v>13</v>
      </c>
      <c r="Z9" s="20"/>
      <c r="AA9" s="87" t="s">
        <v>14</v>
      </c>
      <c r="AB9" s="73"/>
      <c r="AC9" s="87" t="s">
        <v>12</v>
      </c>
      <c r="AD9" s="73"/>
      <c r="AE9" s="87" t="s">
        <v>13</v>
      </c>
      <c r="AF9" s="20"/>
      <c r="AG9" s="87" t="s">
        <v>14</v>
      </c>
      <c r="AH9" s="73"/>
      <c r="AI9" s="87" t="s">
        <v>13</v>
      </c>
      <c r="AJ9" s="20"/>
      <c r="AK9" s="23" t="s">
        <v>12</v>
      </c>
      <c r="AL9" s="23" t="s">
        <v>13</v>
      </c>
      <c r="AM9" s="22" t="s">
        <v>14</v>
      </c>
    </row>
    <row r="10" spans="1:39" ht="19.5" customHeight="1">
      <c r="A10" s="21"/>
      <c r="B10" s="21"/>
      <c r="C10" s="21"/>
      <c r="D10" s="88" t="s">
        <v>12</v>
      </c>
      <c r="E10" s="88" t="s">
        <v>13</v>
      </c>
      <c r="F10" s="88" t="s">
        <v>42</v>
      </c>
      <c r="G10" s="88" t="s">
        <v>12</v>
      </c>
      <c r="H10" s="88" t="s">
        <v>13</v>
      </c>
      <c r="I10" s="88" t="s">
        <v>42</v>
      </c>
      <c r="J10" s="88" t="s">
        <v>13</v>
      </c>
      <c r="K10" s="88" t="s">
        <v>15</v>
      </c>
      <c r="L10" s="88" t="s">
        <v>16</v>
      </c>
      <c r="M10" s="88" t="s">
        <v>15</v>
      </c>
      <c r="N10" s="89" t="s">
        <v>16</v>
      </c>
      <c r="O10" s="88" t="s">
        <v>15</v>
      </c>
      <c r="P10" s="88" t="s">
        <v>16</v>
      </c>
      <c r="Q10" s="88" t="s">
        <v>15</v>
      </c>
      <c r="R10" s="88" t="s">
        <v>16</v>
      </c>
      <c r="S10" s="88" t="s">
        <v>15</v>
      </c>
      <c r="T10" s="89" t="s">
        <v>16</v>
      </c>
      <c r="U10" s="88" t="s">
        <v>15</v>
      </c>
      <c r="V10" s="88" t="s">
        <v>16</v>
      </c>
      <c r="W10" s="88" t="s">
        <v>15</v>
      </c>
      <c r="X10" s="88" t="s">
        <v>16</v>
      </c>
      <c r="Y10" s="88" t="s">
        <v>15</v>
      </c>
      <c r="Z10" s="89" t="s">
        <v>16</v>
      </c>
      <c r="AA10" s="88" t="s">
        <v>15</v>
      </c>
      <c r="AB10" s="88" t="s">
        <v>16</v>
      </c>
      <c r="AC10" s="88" t="s">
        <v>15</v>
      </c>
      <c r="AD10" s="88" t="s">
        <v>16</v>
      </c>
      <c r="AE10" s="88" t="s">
        <v>15</v>
      </c>
      <c r="AF10" s="89" t="s">
        <v>16</v>
      </c>
      <c r="AG10" s="88" t="s">
        <v>15</v>
      </c>
      <c r="AH10" s="88" t="s">
        <v>16</v>
      </c>
      <c r="AI10" s="88" t="s">
        <v>15</v>
      </c>
      <c r="AJ10" s="89" t="s">
        <v>16</v>
      </c>
      <c r="AK10" s="88" t="s">
        <v>16</v>
      </c>
      <c r="AL10" s="89" t="s">
        <v>16</v>
      </c>
      <c r="AM10" s="88" t="s">
        <v>16</v>
      </c>
    </row>
    <row r="11" spans="1:39" ht="19.5" customHeight="1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8</v>
      </c>
      <c r="K11" s="48">
        <v>40</v>
      </c>
      <c r="L11" s="26">
        <v>41</v>
      </c>
      <c r="M11" s="26">
        <v>42</v>
      </c>
      <c r="N11" s="26">
        <v>43</v>
      </c>
      <c r="O11" s="26">
        <v>44</v>
      </c>
      <c r="P11" s="26">
        <v>45</v>
      </c>
      <c r="Q11" s="48">
        <v>46</v>
      </c>
      <c r="R11" s="26">
        <v>47</v>
      </c>
      <c r="S11" s="26">
        <v>48</v>
      </c>
      <c r="T11" s="26">
        <v>49</v>
      </c>
      <c r="U11" s="26">
        <v>50</v>
      </c>
      <c r="V11" s="26">
        <v>51</v>
      </c>
      <c r="W11" s="26">
        <v>52</v>
      </c>
      <c r="X11" s="26">
        <v>53</v>
      </c>
      <c r="Y11" s="26">
        <v>54</v>
      </c>
      <c r="Z11" s="26">
        <v>55</v>
      </c>
      <c r="AA11" s="26">
        <v>56</v>
      </c>
      <c r="AB11" s="26">
        <v>57</v>
      </c>
      <c r="AC11" s="26">
        <v>58</v>
      </c>
      <c r="AD11" s="26">
        <v>59</v>
      </c>
      <c r="AE11" s="26">
        <v>60</v>
      </c>
      <c r="AF11" s="26">
        <v>61</v>
      </c>
      <c r="AG11" s="26">
        <v>62</v>
      </c>
      <c r="AH11" s="26">
        <v>63</v>
      </c>
      <c r="AI11" s="26">
        <v>66</v>
      </c>
      <c r="AJ11" s="26">
        <v>67</v>
      </c>
      <c r="AK11" s="26">
        <v>71</v>
      </c>
      <c r="AL11" s="26">
        <v>73</v>
      </c>
      <c r="AM11" s="26">
        <v>75</v>
      </c>
    </row>
    <row r="12" spans="1:39" ht="19.5" customHeight="1">
      <c r="A12" s="27">
        <v>1</v>
      </c>
      <c r="B12" s="28" t="str">
        <f>'[1]11'!B9</f>
        <v>Ngrayun</v>
      </c>
      <c r="C12" s="28" t="str">
        <f>'[1]11'!C9</f>
        <v>Ngrayun</v>
      </c>
      <c r="D12" s="90">
        <v>226</v>
      </c>
      <c r="E12" s="90">
        <v>221</v>
      </c>
      <c r="F12" s="28">
        <f t="shared" ref="F12:F43" si="0">D12+E12</f>
        <v>447</v>
      </c>
      <c r="G12" s="28">
        <f>'41'!G12</f>
        <v>230</v>
      </c>
      <c r="H12" s="28">
        <f>'41'!H12</f>
        <v>211</v>
      </c>
      <c r="I12" s="28">
        <f t="shared" ref="I12:I43" si="1">G12+H12</f>
        <v>441</v>
      </c>
      <c r="J12" s="32">
        <v>218</v>
      </c>
      <c r="K12" s="91">
        <v>155</v>
      </c>
      <c r="L12" s="31">
        <f t="shared" ref="L12:L44" si="2">K12/G12*100</f>
        <v>67.391304347826093</v>
      </c>
      <c r="M12" s="91">
        <v>125</v>
      </c>
      <c r="N12" s="31">
        <f t="shared" ref="N12:N44" si="3">M12/H12*100</f>
        <v>59.241706161137444</v>
      </c>
      <c r="O12" s="92">
        <f t="shared" ref="O12:O43" si="4">SUM(K12,M12)</f>
        <v>280</v>
      </c>
      <c r="P12" s="31">
        <f t="shared" ref="P12:P44" si="5">O12/I12*100</f>
        <v>63.492063492063487</v>
      </c>
      <c r="Q12" s="91">
        <v>163</v>
      </c>
      <c r="R12" s="31">
        <f t="shared" ref="R12:R44" si="6">Q12/G12*100</f>
        <v>70.869565217391312</v>
      </c>
      <c r="S12" s="91">
        <v>132</v>
      </c>
      <c r="T12" s="31">
        <f t="shared" ref="T12:T44" si="7">S12/H12*100</f>
        <v>62.559241706161139</v>
      </c>
      <c r="U12" s="92">
        <f t="shared" ref="U12:U43" si="8">SUM(Q12,S12)</f>
        <v>295</v>
      </c>
      <c r="V12" s="31">
        <f t="shared" ref="V12:V44" si="9">U12/I12*100</f>
        <v>66.893424036281175</v>
      </c>
      <c r="W12" s="32">
        <v>175</v>
      </c>
      <c r="X12" s="31">
        <f t="shared" ref="X12:X44" si="10">W12/G12*100</f>
        <v>76.08695652173914</v>
      </c>
      <c r="Y12" s="32">
        <v>140</v>
      </c>
      <c r="Z12" s="31">
        <f t="shared" ref="Z12:Z44" si="11">Y12/H12*100</f>
        <v>66.350710900473928</v>
      </c>
      <c r="AA12" s="29">
        <f t="shared" ref="AA12:AA43" si="12">SUM(W12,Y12)</f>
        <v>315</v>
      </c>
      <c r="AB12" s="31">
        <f t="shared" ref="AB12:AB44" si="13">AA12/I12*100</f>
        <v>71.428571428571431</v>
      </c>
      <c r="AC12" s="31">
        <v>0</v>
      </c>
      <c r="AD12" s="31">
        <f t="shared" ref="AD12:AD44" si="14">AC12/G12*100</f>
        <v>0</v>
      </c>
      <c r="AE12" s="31">
        <v>0</v>
      </c>
      <c r="AF12" s="31">
        <f t="shared" ref="AF12:AF44" si="15">AE12/H12*100</f>
        <v>0</v>
      </c>
      <c r="AG12" s="92">
        <f t="shared" ref="AG12:AG43" si="16">SUM(AC12,AE12)</f>
        <v>0</v>
      </c>
      <c r="AH12" s="31">
        <f t="shared" ref="AH12:AH44" si="17">AG12/I12*100</f>
        <v>0</v>
      </c>
      <c r="AI12" s="93">
        <v>191</v>
      </c>
      <c r="AJ12" s="31">
        <f t="shared" ref="AJ12:AJ44" si="18">AI12/J12*100</f>
        <v>87.614678899082563</v>
      </c>
      <c r="AK12" s="31">
        <f>(AD12+X12+R12+L12+'41'!K12+'41'!Q12+'41'!W12+'41'!AC12+'41'!AI12)/8</f>
        <v>68.094940361677573</v>
      </c>
      <c r="AL12" s="31">
        <f>(AJ12+AF12+Z12+T12+N12+'41'!M12+'41'!S12+'41'!Y12+'41'!AE12+'41'!AK12)/9</f>
        <v>61.419227771089624</v>
      </c>
      <c r="AM12" s="31">
        <f>(AJ12+AH12+AB12+V12+P12+'41'!O12+'41'!U12+'41'!AA12+'41'!AG12+'41'!AM12)/9</f>
        <v>65.972652039513974</v>
      </c>
    </row>
    <row r="13" spans="1:39" ht="19.5" customHeight="1">
      <c r="A13" s="27">
        <v>2</v>
      </c>
      <c r="B13" s="28">
        <f>'[1]11'!B10</f>
        <v>0</v>
      </c>
      <c r="C13" s="28" t="str">
        <f>'[1]11'!C10</f>
        <v>Selur</v>
      </c>
      <c r="D13" s="90">
        <v>152</v>
      </c>
      <c r="E13" s="90">
        <v>149</v>
      </c>
      <c r="F13" s="28">
        <f t="shared" si="0"/>
        <v>301</v>
      </c>
      <c r="G13" s="28">
        <f>'41'!G13</f>
        <v>155</v>
      </c>
      <c r="H13" s="28">
        <f>'41'!H13</f>
        <v>142</v>
      </c>
      <c r="I13" s="28">
        <f t="shared" si="1"/>
        <v>297</v>
      </c>
      <c r="J13" s="32">
        <v>147</v>
      </c>
      <c r="K13" s="91">
        <v>123</v>
      </c>
      <c r="L13" s="31">
        <f t="shared" si="2"/>
        <v>79.354838709677423</v>
      </c>
      <c r="M13" s="91">
        <v>127</v>
      </c>
      <c r="N13" s="31">
        <f t="shared" si="3"/>
        <v>89.436619718309856</v>
      </c>
      <c r="O13" s="92">
        <f t="shared" si="4"/>
        <v>250</v>
      </c>
      <c r="P13" s="31">
        <f t="shared" si="5"/>
        <v>84.17508417508418</v>
      </c>
      <c r="Q13" s="91">
        <v>121</v>
      </c>
      <c r="R13" s="31">
        <f t="shared" si="6"/>
        <v>78.064516129032256</v>
      </c>
      <c r="S13" s="91">
        <v>109</v>
      </c>
      <c r="T13" s="31">
        <f t="shared" si="7"/>
        <v>76.760563380281681</v>
      </c>
      <c r="U13" s="92">
        <f t="shared" si="8"/>
        <v>230</v>
      </c>
      <c r="V13" s="31">
        <f t="shared" si="9"/>
        <v>77.441077441077439</v>
      </c>
      <c r="W13" s="32">
        <v>115</v>
      </c>
      <c r="X13" s="31">
        <f t="shared" si="10"/>
        <v>74.193548387096769</v>
      </c>
      <c r="Y13" s="32">
        <v>110</v>
      </c>
      <c r="Z13" s="31">
        <f t="shared" si="11"/>
        <v>77.464788732394368</v>
      </c>
      <c r="AA13" s="29">
        <f t="shared" si="12"/>
        <v>225</v>
      </c>
      <c r="AB13" s="31">
        <f t="shared" si="13"/>
        <v>75.757575757575751</v>
      </c>
      <c r="AC13" s="31">
        <v>0</v>
      </c>
      <c r="AD13" s="31">
        <f t="shared" si="14"/>
        <v>0</v>
      </c>
      <c r="AE13" s="31">
        <v>0</v>
      </c>
      <c r="AF13" s="31">
        <f t="shared" si="15"/>
        <v>0</v>
      </c>
      <c r="AG13" s="92">
        <f t="shared" si="16"/>
        <v>0</v>
      </c>
      <c r="AH13" s="31">
        <f t="shared" si="17"/>
        <v>0</v>
      </c>
      <c r="AI13" s="93">
        <v>128</v>
      </c>
      <c r="AJ13" s="31">
        <f t="shared" si="18"/>
        <v>87.074829931972786</v>
      </c>
      <c r="AK13" s="31">
        <f>(AD13+X13+R13+L13+'41'!K13+'41'!Q13+'41'!W13+'41'!AC13+'41'!AI13)/8</f>
        <v>74.207873514431242</v>
      </c>
      <c r="AL13" s="31">
        <f>(AJ13+AF13+Z13+T13+N13+'41'!M13+'41'!S13+'41'!Y13+'41'!AE13+'41'!AK13)/9</f>
        <v>83.972593774357378</v>
      </c>
      <c r="AM13" s="31">
        <f>(AJ13+AH13+AB13+V13+P13+'41'!O13+'41'!U13+'41'!AA13+'41'!AG13+'41'!AM13)/9</f>
        <v>79.704798161793349</v>
      </c>
    </row>
    <row r="14" spans="1:39" ht="19.5" customHeight="1">
      <c r="A14" s="27">
        <v>3</v>
      </c>
      <c r="B14" s="28" t="str">
        <f>'[1]11'!B11</f>
        <v>Slahung</v>
      </c>
      <c r="C14" s="28" t="str">
        <f>'[1]11'!C11</f>
        <v>Slahung</v>
      </c>
      <c r="D14" s="90">
        <v>181</v>
      </c>
      <c r="E14" s="90">
        <v>181</v>
      </c>
      <c r="F14" s="28">
        <f t="shared" si="0"/>
        <v>362</v>
      </c>
      <c r="G14" s="28">
        <f>'41'!G14</f>
        <v>184</v>
      </c>
      <c r="H14" s="28">
        <f>'41'!H14</f>
        <v>174</v>
      </c>
      <c r="I14" s="28">
        <f t="shared" si="1"/>
        <v>358</v>
      </c>
      <c r="J14" s="32">
        <v>179</v>
      </c>
      <c r="K14" s="91">
        <v>105</v>
      </c>
      <c r="L14" s="31">
        <f t="shared" si="2"/>
        <v>57.065217391304344</v>
      </c>
      <c r="M14" s="91">
        <v>105</v>
      </c>
      <c r="N14" s="31">
        <f t="shared" si="3"/>
        <v>60.344827586206897</v>
      </c>
      <c r="O14" s="92">
        <f t="shared" si="4"/>
        <v>210</v>
      </c>
      <c r="P14" s="31">
        <f t="shared" si="5"/>
        <v>58.659217877094974</v>
      </c>
      <c r="Q14" s="91">
        <v>100</v>
      </c>
      <c r="R14" s="31">
        <f t="shared" si="6"/>
        <v>54.347826086956516</v>
      </c>
      <c r="S14" s="91">
        <v>103</v>
      </c>
      <c r="T14" s="31">
        <f t="shared" si="7"/>
        <v>59.195402298850574</v>
      </c>
      <c r="U14" s="92">
        <f t="shared" si="8"/>
        <v>203</v>
      </c>
      <c r="V14" s="31">
        <f t="shared" si="9"/>
        <v>56.703910614525142</v>
      </c>
      <c r="W14" s="32">
        <v>146</v>
      </c>
      <c r="X14" s="31">
        <f t="shared" si="10"/>
        <v>79.347826086956516</v>
      </c>
      <c r="Y14" s="32">
        <v>110</v>
      </c>
      <c r="Z14" s="31">
        <f t="shared" si="11"/>
        <v>63.218390804597703</v>
      </c>
      <c r="AA14" s="29">
        <f t="shared" si="12"/>
        <v>256</v>
      </c>
      <c r="AB14" s="31">
        <f t="shared" si="13"/>
        <v>71.508379888268152</v>
      </c>
      <c r="AC14" s="31">
        <v>0</v>
      </c>
      <c r="AD14" s="31">
        <f t="shared" si="14"/>
        <v>0</v>
      </c>
      <c r="AE14" s="31">
        <v>0</v>
      </c>
      <c r="AF14" s="31">
        <f t="shared" si="15"/>
        <v>0</v>
      </c>
      <c r="AG14" s="92">
        <f t="shared" si="16"/>
        <v>0</v>
      </c>
      <c r="AH14" s="31">
        <f t="shared" si="17"/>
        <v>0</v>
      </c>
      <c r="AI14" s="93">
        <v>125</v>
      </c>
      <c r="AJ14" s="31">
        <f t="shared" si="18"/>
        <v>69.832402234636874</v>
      </c>
      <c r="AK14" s="31">
        <f>(AD14+X14+R14+L14+'41'!K14+'41'!Q14+'41'!W14+'41'!AC14+'41'!AI14)/8</f>
        <v>57.176690487629109</v>
      </c>
      <c r="AL14" s="31">
        <f>(AJ14+AF14+Z14+T14+N14+'41'!M14+'41'!S14+'41'!Y14+'41'!AE14+'41'!AK14)/9</f>
        <v>64.783421448803836</v>
      </c>
      <c r="AM14" s="31">
        <f>(AJ14+AH14+AB14+V14+P14+'41'!O14+'41'!U14+'41'!AA14+'41'!AG14+'41'!AM14)/9</f>
        <v>61.666855287028739</v>
      </c>
    </row>
    <row r="15" spans="1:39" ht="19.5" customHeight="1">
      <c r="A15" s="27">
        <v>4</v>
      </c>
      <c r="B15" s="28">
        <f>'[1]11'!B12</f>
        <v>0</v>
      </c>
      <c r="C15" s="28" t="str">
        <f>'[1]11'!C12</f>
        <v>Nailan</v>
      </c>
      <c r="D15" s="90">
        <v>146</v>
      </c>
      <c r="E15" s="90">
        <v>149</v>
      </c>
      <c r="F15" s="28">
        <f t="shared" si="0"/>
        <v>295</v>
      </c>
      <c r="G15" s="28">
        <f>'41'!G15</f>
        <v>149</v>
      </c>
      <c r="H15" s="28">
        <f>'41'!H15</f>
        <v>142</v>
      </c>
      <c r="I15" s="28">
        <f t="shared" si="1"/>
        <v>291</v>
      </c>
      <c r="J15" s="32">
        <v>147</v>
      </c>
      <c r="K15" s="91">
        <v>103</v>
      </c>
      <c r="L15" s="31">
        <f t="shared" si="2"/>
        <v>69.127516778523486</v>
      </c>
      <c r="M15" s="91">
        <v>83</v>
      </c>
      <c r="N15" s="31">
        <f t="shared" si="3"/>
        <v>58.450704225352112</v>
      </c>
      <c r="O15" s="92">
        <f t="shared" si="4"/>
        <v>186</v>
      </c>
      <c r="P15" s="31">
        <f t="shared" si="5"/>
        <v>63.917525773195869</v>
      </c>
      <c r="Q15" s="91">
        <v>112</v>
      </c>
      <c r="R15" s="31">
        <f t="shared" si="6"/>
        <v>75.167785234899327</v>
      </c>
      <c r="S15" s="91">
        <v>90</v>
      </c>
      <c r="T15" s="31">
        <f t="shared" si="7"/>
        <v>63.380281690140848</v>
      </c>
      <c r="U15" s="92">
        <f t="shared" si="8"/>
        <v>202</v>
      </c>
      <c r="V15" s="31">
        <f t="shared" si="9"/>
        <v>69.415807560137452</v>
      </c>
      <c r="W15" s="32">
        <v>116</v>
      </c>
      <c r="X15" s="31">
        <f t="shared" si="10"/>
        <v>77.852348993288587</v>
      </c>
      <c r="Y15" s="32">
        <v>88</v>
      </c>
      <c r="Z15" s="31">
        <f t="shared" si="11"/>
        <v>61.971830985915489</v>
      </c>
      <c r="AA15" s="29">
        <f t="shared" si="12"/>
        <v>204</v>
      </c>
      <c r="AB15" s="31">
        <f t="shared" si="13"/>
        <v>70.103092783505147</v>
      </c>
      <c r="AC15" s="31">
        <v>0</v>
      </c>
      <c r="AD15" s="31">
        <f t="shared" si="14"/>
        <v>0</v>
      </c>
      <c r="AE15" s="31">
        <v>0</v>
      </c>
      <c r="AF15" s="31">
        <f t="shared" si="15"/>
        <v>0</v>
      </c>
      <c r="AG15" s="92">
        <f t="shared" si="16"/>
        <v>0</v>
      </c>
      <c r="AH15" s="31">
        <f t="shared" si="17"/>
        <v>0</v>
      </c>
      <c r="AI15" s="93">
        <v>154</v>
      </c>
      <c r="AJ15" s="31">
        <f t="shared" si="18"/>
        <v>104.76190476190477</v>
      </c>
      <c r="AK15" s="31">
        <f>(AD15+X15+R15+L15+'41'!K15+'41'!Q15+'41'!W15+'41'!AC15+'41'!AI15)/8</f>
        <v>68.423623241702686</v>
      </c>
      <c r="AL15" s="31">
        <f>(AJ15+AF15+Z15+T15+N15+'41'!M15+'41'!S15+'41'!Y15+'41'!AE15+'41'!AK15)/9</f>
        <v>66.453731086494116</v>
      </c>
      <c r="AM15" s="31">
        <f>(AJ15+AH15+AB15+V15+P15+'41'!O15+'41'!U15+'41'!AA15+'41'!AG15+'41'!AM15)/9</f>
        <v>69.540432322190128</v>
      </c>
    </row>
    <row r="16" spans="1:39" ht="19.5" customHeight="1">
      <c r="A16" s="27">
        <v>5</v>
      </c>
      <c r="B16" s="28" t="str">
        <f>'[1]11'!B13</f>
        <v>Bungkal</v>
      </c>
      <c r="C16" s="28" t="str">
        <f>'[1]11'!C13</f>
        <v>Bungkal</v>
      </c>
      <c r="D16" s="90">
        <v>233</v>
      </c>
      <c r="E16" s="90">
        <v>241</v>
      </c>
      <c r="F16" s="28">
        <f t="shared" si="0"/>
        <v>474</v>
      </c>
      <c r="G16" s="28">
        <f>'41'!G16</f>
        <v>237</v>
      </c>
      <c r="H16" s="28">
        <f>'41'!H16</f>
        <v>231</v>
      </c>
      <c r="I16" s="28">
        <f t="shared" si="1"/>
        <v>468</v>
      </c>
      <c r="J16" s="32">
        <v>238</v>
      </c>
      <c r="K16" s="91">
        <v>162</v>
      </c>
      <c r="L16" s="31">
        <f t="shared" si="2"/>
        <v>68.35443037974683</v>
      </c>
      <c r="M16" s="91">
        <v>150</v>
      </c>
      <c r="N16" s="31">
        <f t="shared" si="3"/>
        <v>64.935064935064929</v>
      </c>
      <c r="O16" s="92">
        <f t="shared" si="4"/>
        <v>312</v>
      </c>
      <c r="P16" s="31">
        <f t="shared" si="5"/>
        <v>66.666666666666657</v>
      </c>
      <c r="Q16" s="91">
        <v>150</v>
      </c>
      <c r="R16" s="31">
        <f t="shared" si="6"/>
        <v>63.291139240506332</v>
      </c>
      <c r="S16" s="91">
        <v>145</v>
      </c>
      <c r="T16" s="31">
        <f t="shared" si="7"/>
        <v>62.770562770562762</v>
      </c>
      <c r="U16" s="92">
        <f t="shared" si="8"/>
        <v>295</v>
      </c>
      <c r="V16" s="31">
        <f t="shared" si="9"/>
        <v>63.034188034188034</v>
      </c>
      <c r="W16" s="32">
        <v>146</v>
      </c>
      <c r="X16" s="31">
        <f t="shared" si="10"/>
        <v>61.603375527426167</v>
      </c>
      <c r="Y16" s="32">
        <v>141</v>
      </c>
      <c r="Z16" s="31">
        <f t="shared" si="11"/>
        <v>61.038961038961034</v>
      </c>
      <c r="AA16" s="29">
        <f t="shared" si="12"/>
        <v>287</v>
      </c>
      <c r="AB16" s="31">
        <f t="shared" si="13"/>
        <v>61.324786324786331</v>
      </c>
      <c r="AC16" s="31">
        <v>0</v>
      </c>
      <c r="AD16" s="31">
        <f t="shared" si="14"/>
        <v>0</v>
      </c>
      <c r="AE16" s="31">
        <v>0</v>
      </c>
      <c r="AF16" s="31">
        <f t="shared" si="15"/>
        <v>0</v>
      </c>
      <c r="AG16" s="92">
        <f t="shared" si="16"/>
        <v>0</v>
      </c>
      <c r="AH16" s="31">
        <f t="shared" si="17"/>
        <v>0</v>
      </c>
      <c r="AI16" s="93">
        <v>175</v>
      </c>
      <c r="AJ16" s="31">
        <f t="shared" si="18"/>
        <v>73.529411764705884</v>
      </c>
      <c r="AK16" s="31">
        <f>(AD16+X16+R16+L16+'41'!K16+'41'!Q16+'41'!W16+'41'!AC16+'41'!AI16)/8</f>
        <v>65.602759819633832</v>
      </c>
      <c r="AL16" s="31">
        <f>(AJ16+AF16+Z16+T16+N16+'41'!M16+'41'!S16+'41'!Y16+'41'!AE16+'41'!AK16)/9</f>
        <v>65.10422518477192</v>
      </c>
      <c r="AM16" s="31">
        <f>(AJ16+AH16+AB16+V16+P16+'41'!O16+'41'!U16+'41'!AA16+'41'!AG16+'41'!AM16)/9</f>
        <v>65.798830982499396</v>
      </c>
    </row>
    <row r="17" spans="1:39" ht="19.5" customHeight="1">
      <c r="A17" s="27">
        <v>6</v>
      </c>
      <c r="B17" s="28" t="str">
        <f>'[1]11'!B14</f>
        <v>Sambit</v>
      </c>
      <c r="C17" s="28" t="str">
        <f>'[1]11'!C14</f>
        <v>Sambit</v>
      </c>
      <c r="D17" s="90">
        <v>108</v>
      </c>
      <c r="E17" s="90">
        <v>112</v>
      </c>
      <c r="F17" s="28">
        <f t="shared" si="0"/>
        <v>220</v>
      </c>
      <c r="G17" s="28">
        <f>'41'!G17</f>
        <v>110</v>
      </c>
      <c r="H17" s="28">
        <f>'41'!H17</f>
        <v>108</v>
      </c>
      <c r="I17" s="28">
        <f t="shared" si="1"/>
        <v>218</v>
      </c>
      <c r="J17" s="32">
        <v>111</v>
      </c>
      <c r="K17" s="91">
        <v>68</v>
      </c>
      <c r="L17" s="31">
        <f t="shared" si="2"/>
        <v>61.818181818181813</v>
      </c>
      <c r="M17" s="91">
        <v>71</v>
      </c>
      <c r="N17" s="31">
        <f t="shared" si="3"/>
        <v>65.740740740740748</v>
      </c>
      <c r="O17" s="92">
        <f t="shared" si="4"/>
        <v>139</v>
      </c>
      <c r="P17" s="31">
        <f t="shared" si="5"/>
        <v>63.761467889908253</v>
      </c>
      <c r="Q17" s="91">
        <v>70</v>
      </c>
      <c r="R17" s="31">
        <f t="shared" si="6"/>
        <v>63.636363636363633</v>
      </c>
      <c r="S17" s="91">
        <v>72</v>
      </c>
      <c r="T17" s="31">
        <f t="shared" si="7"/>
        <v>66.666666666666657</v>
      </c>
      <c r="U17" s="92">
        <f t="shared" si="8"/>
        <v>142</v>
      </c>
      <c r="V17" s="31">
        <f t="shared" si="9"/>
        <v>65.137614678899084</v>
      </c>
      <c r="W17" s="32">
        <v>77</v>
      </c>
      <c r="X17" s="31">
        <f t="shared" si="10"/>
        <v>70</v>
      </c>
      <c r="Y17" s="32">
        <v>71</v>
      </c>
      <c r="Z17" s="31">
        <f t="shared" si="11"/>
        <v>65.740740740740748</v>
      </c>
      <c r="AA17" s="29">
        <f t="shared" si="12"/>
        <v>148</v>
      </c>
      <c r="AB17" s="31">
        <f t="shared" si="13"/>
        <v>67.889908256880744</v>
      </c>
      <c r="AC17" s="31">
        <v>0</v>
      </c>
      <c r="AD17" s="31">
        <f t="shared" si="14"/>
        <v>0</v>
      </c>
      <c r="AE17" s="31">
        <v>0</v>
      </c>
      <c r="AF17" s="31">
        <f t="shared" si="15"/>
        <v>0</v>
      </c>
      <c r="AG17" s="92">
        <f t="shared" si="16"/>
        <v>0</v>
      </c>
      <c r="AH17" s="31">
        <f t="shared" si="17"/>
        <v>0</v>
      </c>
      <c r="AI17" s="93">
        <v>83</v>
      </c>
      <c r="AJ17" s="31">
        <f t="shared" si="18"/>
        <v>74.774774774774784</v>
      </c>
      <c r="AK17" s="31">
        <f>(AD17+X17+R17+L17+'41'!K17+'41'!Q17+'41'!W17+'41'!AC17+'41'!AI17)/8</f>
        <v>63.613215488215488</v>
      </c>
      <c r="AL17" s="31">
        <f>(AJ17+AF17+Z17+T17+N17+'41'!M17+'41'!S17+'41'!Y17+'41'!AE17+'41'!AK17)/9</f>
        <v>66.26318779096556</v>
      </c>
      <c r="AM17" s="31">
        <f>(AJ17+AH17+AB17+V17+P17+'41'!O17+'41'!U17+'41'!AA17+'41'!AG17+'41'!AM17)/9</f>
        <v>65.555088032152241</v>
      </c>
    </row>
    <row r="18" spans="1:39" ht="19.5" customHeight="1">
      <c r="A18" s="27">
        <v>7</v>
      </c>
      <c r="B18" s="28">
        <f>'[1]11'!B15</f>
        <v>0</v>
      </c>
      <c r="C18" s="28" t="str">
        <f>'[1]11'!C15</f>
        <v>Wringinanom</v>
      </c>
      <c r="D18" s="90">
        <v>137</v>
      </c>
      <c r="E18" s="90">
        <v>136</v>
      </c>
      <c r="F18" s="28">
        <f t="shared" si="0"/>
        <v>273</v>
      </c>
      <c r="G18" s="28">
        <f>'41'!G18</f>
        <v>140</v>
      </c>
      <c r="H18" s="28">
        <f>'41'!H18</f>
        <v>130</v>
      </c>
      <c r="I18" s="28">
        <f t="shared" si="1"/>
        <v>270</v>
      </c>
      <c r="J18" s="32">
        <v>135</v>
      </c>
      <c r="K18" s="91">
        <v>110</v>
      </c>
      <c r="L18" s="31">
        <f t="shared" si="2"/>
        <v>78.571428571428569</v>
      </c>
      <c r="M18" s="91">
        <v>83</v>
      </c>
      <c r="N18" s="31">
        <f t="shared" si="3"/>
        <v>63.84615384615384</v>
      </c>
      <c r="O18" s="92">
        <f t="shared" si="4"/>
        <v>193</v>
      </c>
      <c r="P18" s="31">
        <f t="shared" si="5"/>
        <v>71.481481481481481</v>
      </c>
      <c r="Q18" s="91">
        <v>97</v>
      </c>
      <c r="R18" s="31">
        <f t="shared" si="6"/>
        <v>69.285714285714278</v>
      </c>
      <c r="S18" s="91">
        <v>75</v>
      </c>
      <c r="T18" s="31">
        <f t="shared" si="7"/>
        <v>57.692307692307686</v>
      </c>
      <c r="U18" s="92">
        <f t="shared" si="8"/>
        <v>172</v>
      </c>
      <c r="V18" s="31">
        <f t="shared" si="9"/>
        <v>63.703703703703709</v>
      </c>
      <c r="W18" s="32">
        <v>94</v>
      </c>
      <c r="X18" s="31">
        <f t="shared" si="10"/>
        <v>67.142857142857139</v>
      </c>
      <c r="Y18" s="32">
        <v>86</v>
      </c>
      <c r="Z18" s="31">
        <f t="shared" si="11"/>
        <v>66.153846153846146</v>
      </c>
      <c r="AA18" s="29">
        <f t="shared" si="12"/>
        <v>180</v>
      </c>
      <c r="AB18" s="31">
        <f t="shared" si="13"/>
        <v>66.666666666666657</v>
      </c>
      <c r="AC18" s="31">
        <v>0</v>
      </c>
      <c r="AD18" s="31">
        <f t="shared" si="14"/>
        <v>0</v>
      </c>
      <c r="AE18" s="31">
        <v>0</v>
      </c>
      <c r="AF18" s="31">
        <f t="shared" si="15"/>
        <v>0</v>
      </c>
      <c r="AG18" s="92">
        <f t="shared" si="16"/>
        <v>0</v>
      </c>
      <c r="AH18" s="31">
        <f t="shared" si="17"/>
        <v>0</v>
      </c>
      <c r="AI18" s="93">
        <v>107</v>
      </c>
      <c r="AJ18" s="31">
        <f t="shared" si="18"/>
        <v>79.259259259259267</v>
      </c>
      <c r="AK18" s="31">
        <f>(AD18+X18+R18+L18+'41'!K18+'41'!Q18+'41'!W18+'41'!AC18+'41'!AI18)/8</f>
        <v>75.181178310740364</v>
      </c>
      <c r="AL18" s="31">
        <f>(AJ18+AF18+Z18+T18+N18+'41'!M18+'41'!S18+'41'!Y18+'41'!AE18+'41'!AK18)/9</f>
        <v>65.262089641174597</v>
      </c>
      <c r="AM18" s="31">
        <f>(AJ18+AH18+AB18+V18+P18+'41'!O18+'41'!U18+'41'!AA18+'41'!AG18+'41'!AM18)/9</f>
        <v>70.560303893637226</v>
      </c>
    </row>
    <row r="19" spans="1:39" ht="19.5" customHeight="1">
      <c r="A19" s="27">
        <v>8</v>
      </c>
      <c r="B19" s="28" t="str">
        <f>'[1]11'!B16</f>
        <v>Sawoo</v>
      </c>
      <c r="C19" s="28" t="str">
        <f>'[1]11'!C16</f>
        <v>Sawoo</v>
      </c>
      <c r="D19" s="90">
        <v>326</v>
      </c>
      <c r="E19" s="90">
        <v>326</v>
      </c>
      <c r="F19" s="28">
        <f t="shared" si="0"/>
        <v>652</v>
      </c>
      <c r="G19" s="28">
        <f>'41'!G19</f>
        <v>331</v>
      </c>
      <c r="H19" s="28">
        <f>'41'!H19</f>
        <v>313</v>
      </c>
      <c r="I19" s="28">
        <f t="shared" si="1"/>
        <v>644</v>
      </c>
      <c r="J19" s="32">
        <v>322</v>
      </c>
      <c r="K19" s="91">
        <v>224</v>
      </c>
      <c r="L19" s="31">
        <f t="shared" si="2"/>
        <v>67.673716012084597</v>
      </c>
      <c r="M19" s="91">
        <v>210</v>
      </c>
      <c r="N19" s="31">
        <f t="shared" si="3"/>
        <v>67.092651757188506</v>
      </c>
      <c r="O19" s="92">
        <f t="shared" si="4"/>
        <v>434</v>
      </c>
      <c r="P19" s="31">
        <f t="shared" si="5"/>
        <v>67.391304347826093</v>
      </c>
      <c r="Q19" s="91">
        <v>226</v>
      </c>
      <c r="R19" s="31">
        <f t="shared" si="6"/>
        <v>68.277945619335341</v>
      </c>
      <c r="S19" s="91">
        <v>202</v>
      </c>
      <c r="T19" s="31">
        <f t="shared" si="7"/>
        <v>64.5367412140575</v>
      </c>
      <c r="U19" s="92">
        <f t="shared" si="8"/>
        <v>428</v>
      </c>
      <c r="V19" s="31">
        <f t="shared" si="9"/>
        <v>66.459627329192557</v>
      </c>
      <c r="W19" s="32">
        <v>230</v>
      </c>
      <c r="X19" s="31">
        <f t="shared" si="10"/>
        <v>69.486404833836858</v>
      </c>
      <c r="Y19" s="32">
        <v>194</v>
      </c>
      <c r="Z19" s="31">
        <f t="shared" si="11"/>
        <v>61.980830670926515</v>
      </c>
      <c r="AA19" s="29">
        <f t="shared" si="12"/>
        <v>424</v>
      </c>
      <c r="AB19" s="31">
        <f t="shared" si="13"/>
        <v>65.838509316770185</v>
      </c>
      <c r="AC19" s="31">
        <v>0</v>
      </c>
      <c r="AD19" s="31">
        <f t="shared" si="14"/>
        <v>0</v>
      </c>
      <c r="AE19" s="31">
        <v>0</v>
      </c>
      <c r="AF19" s="31">
        <f t="shared" si="15"/>
        <v>0</v>
      </c>
      <c r="AG19" s="92">
        <f t="shared" si="16"/>
        <v>0</v>
      </c>
      <c r="AH19" s="31">
        <f t="shared" si="17"/>
        <v>0</v>
      </c>
      <c r="AI19" s="93">
        <v>300</v>
      </c>
      <c r="AJ19" s="31">
        <f t="shared" si="18"/>
        <v>93.16770186335404</v>
      </c>
      <c r="AK19" s="31">
        <f>(AD19+X19+R19+L19+'41'!K19+'41'!Q19+'41'!W19+'41'!AC19+'41'!AI19)/8</f>
        <v>69.012265304987679</v>
      </c>
      <c r="AL19" s="31">
        <f>(AJ19+AF19+Z19+T19+N19+'41'!M19+'41'!S19+'41'!Y19+'41'!AE19+'41'!AK19)/9</f>
        <v>68.956168794123457</v>
      </c>
      <c r="AM19" s="31">
        <f>(AJ19+AH19+AB19+V19+P19+'41'!O19+'41'!U19+'41'!AA19+'41'!AG19+'41'!AM19)/9</f>
        <v>70.352093891704456</v>
      </c>
    </row>
    <row r="20" spans="1:39" ht="19.5" customHeight="1">
      <c r="A20" s="27">
        <v>9</v>
      </c>
      <c r="B20" s="28">
        <f>'[1]11'!B17</f>
        <v>0</v>
      </c>
      <c r="C20" s="28" t="str">
        <f>'[1]11'!C17</f>
        <v>Bondrang</v>
      </c>
      <c r="D20" s="90">
        <v>52</v>
      </c>
      <c r="E20" s="90">
        <v>53</v>
      </c>
      <c r="F20" s="28">
        <f t="shared" si="0"/>
        <v>105</v>
      </c>
      <c r="G20" s="28">
        <f>'41'!G20</f>
        <v>52</v>
      </c>
      <c r="H20" s="28">
        <f>'41'!H20</f>
        <v>51</v>
      </c>
      <c r="I20" s="28">
        <f t="shared" si="1"/>
        <v>103</v>
      </c>
      <c r="J20" s="32">
        <v>52</v>
      </c>
      <c r="K20" s="91">
        <v>33</v>
      </c>
      <c r="L20" s="31">
        <f t="shared" si="2"/>
        <v>63.46153846153846</v>
      </c>
      <c r="M20" s="91">
        <v>25</v>
      </c>
      <c r="N20" s="31">
        <f t="shared" si="3"/>
        <v>49.019607843137251</v>
      </c>
      <c r="O20" s="92">
        <f t="shared" si="4"/>
        <v>58</v>
      </c>
      <c r="P20" s="31">
        <f t="shared" si="5"/>
        <v>56.310679611650485</v>
      </c>
      <c r="Q20" s="91">
        <v>35</v>
      </c>
      <c r="R20" s="31">
        <f t="shared" si="6"/>
        <v>67.307692307692307</v>
      </c>
      <c r="S20" s="91">
        <v>33</v>
      </c>
      <c r="T20" s="31">
        <f t="shared" si="7"/>
        <v>64.705882352941174</v>
      </c>
      <c r="U20" s="92">
        <f t="shared" si="8"/>
        <v>68</v>
      </c>
      <c r="V20" s="31">
        <f t="shared" si="9"/>
        <v>66.019417475728162</v>
      </c>
      <c r="W20" s="32">
        <v>29</v>
      </c>
      <c r="X20" s="31">
        <f t="shared" si="10"/>
        <v>55.769230769230774</v>
      </c>
      <c r="Y20" s="32">
        <v>36</v>
      </c>
      <c r="Z20" s="31">
        <f t="shared" si="11"/>
        <v>70.588235294117652</v>
      </c>
      <c r="AA20" s="29">
        <f t="shared" si="12"/>
        <v>65</v>
      </c>
      <c r="AB20" s="31">
        <f t="shared" si="13"/>
        <v>63.10679611650486</v>
      </c>
      <c r="AC20" s="31">
        <v>0</v>
      </c>
      <c r="AD20" s="31">
        <f t="shared" si="14"/>
        <v>0</v>
      </c>
      <c r="AE20" s="31">
        <v>0</v>
      </c>
      <c r="AF20" s="31">
        <f t="shared" si="15"/>
        <v>0</v>
      </c>
      <c r="AG20" s="92">
        <f t="shared" si="16"/>
        <v>0</v>
      </c>
      <c r="AH20" s="31">
        <f t="shared" si="17"/>
        <v>0</v>
      </c>
      <c r="AI20" s="93">
        <v>29</v>
      </c>
      <c r="AJ20" s="31">
        <f t="shared" si="18"/>
        <v>55.769230769230774</v>
      </c>
      <c r="AK20" s="31">
        <f>(AD20+X20+R20+L20+'41'!K20+'41'!Q20+'41'!W20+'41'!AC20+'41'!AI20)/8</f>
        <v>62.740384615384627</v>
      </c>
      <c r="AL20" s="31">
        <f>(AJ20+AF20+Z20+T20+N20+'41'!M20+'41'!S20+'41'!Y20+'41'!AE20+'41'!AK20)/9</f>
        <v>56.260296410129925</v>
      </c>
      <c r="AM20" s="31">
        <f>(AJ20+AH20+AB20+V20+P20+'41'!O20+'41'!U20+'41'!AA20+'41'!AG20+'41'!AM20)/9</f>
        <v>59.108688865970421</v>
      </c>
    </row>
    <row r="21" spans="1:39" ht="19.5" customHeight="1">
      <c r="A21" s="27">
        <v>10</v>
      </c>
      <c r="B21" s="28" t="str">
        <f>'[1]11'!B18</f>
        <v>Sooko</v>
      </c>
      <c r="C21" s="28" t="str">
        <f>'[1]11'!C18</f>
        <v>Sooko</v>
      </c>
      <c r="D21" s="90">
        <v>146</v>
      </c>
      <c r="E21" s="90">
        <v>150</v>
      </c>
      <c r="F21" s="28">
        <f t="shared" si="0"/>
        <v>296</v>
      </c>
      <c r="G21" s="28">
        <f>'41'!G21</f>
        <v>149</v>
      </c>
      <c r="H21" s="28">
        <f>'41'!H21</f>
        <v>143</v>
      </c>
      <c r="I21" s="28">
        <f t="shared" si="1"/>
        <v>292</v>
      </c>
      <c r="J21" s="32">
        <v>148</v>
      </c>
      <c r="K21" s="91">
        <v>98</v>
      </c>
      <c r="L21" s="31">
        <f t="shared" si="2"/>
        <v>65.771812080536918</v>
      </c>
      <c r="M21" s="91">
        <v>84</v>
      </c>
      <c r="N21" s="31">
        <f t="shared" si="3"/>
        <v>58.74125874125874</v>
      </c>
      <c r="O21" s="92">
        <f t="shared" si="4"/>
        <v>182</v>
      </c>
      <c r="P21" s="31">
        <f t="shared" si="5"/>
        <v>62.328767123287676</v>
      </c>
      <c r="Q21" s="91">
        <v>105</v>
      </c>
      <c r="R21" s="31">
        <f t="shared" si="6"/>
        <v>70.469798657718115</v>
      </c>
      <c r="S21" s="91">
        <v>76</v>
      </c>
      <c r="T21" s="31">
        <f t="shared" si="7"/>
        <v>53.146853146853147</v>
      </c>
      <c r="U21" s="92">
        <f t="shared" si="8"/>
        <v>181</v>
      </c>
      <c r="V21" s="31">
        <f t="shared" si="9"/>
        <v>61.986301369863014</v>
      </c>
      <c r="W21" s="32">
        <v>107</v>
      </c>
      <c r="X21" s="31">
        <f t="shared" si="10"/>
        <v>71.812080536912745</v>
      </c>
      <c r="Y21" s="32">
        <v>96</v>
      </c>
      <c r="Z21" s="31">
        <f t="shared" si="11"/>
        <v>67.132867132867133</v>
      </c>
      <c r="AA21" s="29">
        <f t="shared" si="12"/>
        <v>203</v>
      </c>
      <c r="AB21" s="31">
        <f t="shared" si="13"/>
        <v>69.520547945205479</v>
      </c>
      <c r="AC21" s="31">
        <v>0</v>
      </c>
      <c r="AD21" s="31">
        <f t="shared" si="14"/>
        <v>0</v>
      </c>
      <c r="AE21" s="31">
        <v>0</v>
      </c>
      <c r="AF21" s="31">
        <f t="shared" si="15"/>
        <v>0</v>
      </c>
      <c r="AG21" s="92">
        <f t="shared" si="16"/>
        <v>0</v>
      </c>
      <c r="AH21" s="31">
        <f t="shared" si="17"/>
        <v>0</v>
      </c>
      <c r="AI21" s="93">
        <v>102</v>
      </c>
      <c r="AJ21" s="31">
        <f t="shared" si="18"/>
        <v>68.918918918918919</v>
      </c>
      <c r="AK21" s="31">
        <f>(AD21+X21+R21+L21+'41'!K21+'41'!Q21+'41'!W21+'41'!AC21+'41'!AI21)/8</f>
        <v>70.860531396524777</v>
      </c>
      <c r="AL21" s="31">
        <f>(AJ21+AF21+Z21+T21+N21+'41'!M21+'41'!S21+'41'!Y21+'41'!AE21+'41'!AK21)/9</f>
        <v>56.277186277186281</v>
      </c>
      <c r="AM21" s="31">
        <f>(AJ21+AH21+AB21+V21+P21+'41'!O21+'41'!U21+'41'!AA21+'41'!AG21+'41'!AM21)/9</f>
        <v>63.466205931959358</v>
      </c>
    </row>
    <row r="22" spans="1:39" ht="19.5" customHeight="1">
      <c r="A22" s="27">
        <v>11</v>
      </c>
      <c r="B22" s="28" t="str">
        <f>'[1]11'!B19</f>
        <v>Pudak</v>
      </c>
      <c r="C22" s="28" t="str">
        <f>'[1]11'!C19</f>
        <v>Pudak</v>
      </c>
      <c r="D22" s="90">
        <v>58</v>
      </c>
      <c r="E22" s="90">
        <v>57</v>
      </c>
      <c r="F22" s="28">
        <f t="shared" si="0"/>
        <v>115</v>
      </c>
      <c r="G22" s="28">
        <f>'41'!G22</f>
        <v>58</v>
      </c>
      <c r="H22" s="28">
        <f>'41'!H22</f>
        <v>56</v>
      </c>
      <c r="I22" s="28">
        <f t="shared" si="1"/>
        <v>114</v>
      </c>
      <c r="J22" s="32">
        <v>57</v>
      </c>
      <c r="K22" s="91">
        <v>55</v>
      </c>
      <c r="L22" s="31">
        <f t="shared" si="2"/>
        <v>94.827586206896555</v>
      </c>
      <c r="M22" s="91">
        <v>30</v>
      </c>
      <c r="N22" s="31">
        <f t="shared" si="3"/>
        <v>53.571428571428569</v>
      </c>
      <c r="O22" s="92">
        <f t="shared" si="4"/>
        <v>85</v>
      </c>
      <c r="P22" s="31">
        <f t="shared" si="5"/>
        <v>74.561403508771932</v>
      </c>
      <c r="Q22" s="91">
        <v>47</v>
      </c>
      <c r="R22" s="31">
        <f t="shared" si="6"/>
        <v>81.034482758620683</v>
      </c>
      <c r="S22" s="91">
        <v>35</v>
      </c>
      <c r="T22" s="31">
        <f t="shared" si="7"/>
        <v>62.5</v>
      </c>
      <c r="U22" s="92">
        <f t="shared" si="8"/>
        <v>82</v>
      </c>
      <c r="V22" s="31">
        <f t="shared" si="9"/>
        <v>71.929824561403507</v>
      </c>
      <c r="W22" s="32">
        <v>45</v>
      </c>
      <c r="X22" s="31">
        <f t="shared" si="10"/>
        <v>77.58620689655173</v>
      </c>
      <c r="Y22" s="32">
        <v>46</v>
      </c>
      <c r="Z22" s="31">
        <f t="shared" si="11"/>
        <v>82.142857142857139</v>
      </c>
      <c r="AA22" s="29">
        <f t="shared" si="12"/>
        <v>91</v>
      </c>
      <c r="AB22" s="31">
        <f t="shared" si="13"/>
        <v>79.824561403508781</v>
      </c>
      <c r="AC22" s="31">
        <v>0</v>
      </c>
      <c r="AD22" s="31">
        <f t="shared" si="14"/>
        <v>0</v>
      </c>
      <c r="AE22" s="31">
        <v>0</v>
      </c>
      <c r="AF22" s="31">
        <f t="shared" si="15"/>
        <v>0</v>
      </c>
      <c r="AG22" s="92">
        <f t="shared" si="16"/>
        <v>0</v>
      </c>
      <c r="AH22" s="31">
        <f t="shared" si="17"/>
        <v>0</v>
      </c>
      <c r="AI22" s="93">
        <v>42</v>
      </c>
      <c r="AJ22" s="31">
        <f t="shared" si="18"/>
        <v>73.68421052631578</v>
      </c>
      <c r="AK22" s="31">
        <f>(AD22+X22+R22+L22+'41'!K22+'41'!Q22+'41'!W22+'41'!AC22+'41'!AI22)/8</f>
        <v>87.931034482758605</v>
      </c>
      <c r="AL22" s="31">
        <f>(AJ22+AF22+Z22+T22+N22+'41'!M22+'41'!S22+'41'!Y22+'41'!AE22+'41'!AK22)/9</f>
        <v>65.138540796435521</v>
      </c>
      <c r="AM22" s="31">
        <f>(AJ22+AH22+AB22+V22+P22+'41'!O22+'41'!U22+'41'!AA22+'41'!AG22+'41'!AM22)/9</f>
        <v>75.896262395118228</v>
      </c>
    </row>
    <row r="23" spans="1:39" ht="19.5" customHeight="1">
      <c r="A23" s="27">
        <v>12</v>
      </c>
      <c r="B23" s="28" t="str">
        <f>'[1]11'!B20</f>
        <v>Pulung</v>
      </c>
      <c r="C23" s="28" t="str">
        <f>'[1]11'!C20</f>
        <v>Pulung</v>
      </c>
      <c r="D23" s="90">
        <v>192</v>
      </c>
      <c r="E23" s="90">
        <v>194</v>
      </c>
      <c r="F23" s="28">
        <f t="shared" si="0"/>
        <v>386</v>
      </c>
      <c r="G23" s="28">
        <f>'41'!G23</f>
        <v>195</v>
      </c>
      <c r="H23" s="28">
        <f>'41'!H23</f>
        <v>186</v>
      </c>
      <c r="I23" s="28">
        <f t="shared" si="1"/>
        <v>381</v>
      </c>
      <c r="J23" s="32">
        <v>192</v>
      </c>
      <c r="K23" s="91">
        <v>115</v>
      </c>
      <c r="L23" s="31">
        <f t="shared" si="2"/>
        <v>58.974358974358978</v>
      </c>
      <c r="M23" s="91">
        <v>121</v>
      </c>
      <c r="N23" s="31">
        <f t="shared" si="3"/>
        <v>65.053763440860209</v>
      </c>
      <c r="O23" s="92">
        <f t="shared" si="4"/>
        <v>236</v>
      </c>
      <c r="P23" s="31">
        <f t="shared" si="5"/>
        <v>61.942257217847775</v>
      </c>
      <c r="Q23" s="91">
        <v>112</v>
      </c>
      <c r="R23" s="31">
        <f t="shared" si="6"/>
        <v>57.435897435897431</v>
      </c>
      <c r="S23" s="91">
        <v>113</v>
      </c>
      <c r="T23" s="31">
        <f t="shared" si="7"/>
        <v>60.752688172043015</v>
      </c>
      <c r="U23" s="92">
        <f t="shared" si="8"/>
        <v>225</v>
      </c>
      <c r="V23" s="31">
        <f t="shared" si="9"/>
        <v>59.055118110236215</v>
      </c>
      <c r="W23" s="32">
        <v>128</v>
      </c>
      <c r="X23" s="31">
        <f t="shared" si="10"/>
        <v>65.641025641025635</v>
      </c>
      <c r="Y23" s="32">
        <v>122</v>
      </c>
      <c r="Z23" s="31">
        <f t="shared" si="11"/>
        <v>65.591397849462368</v>
      </c>
      <c r="AA23" s="29">
        <f t="shared" si="12"/>
        <v>250</v>
      </c>
      <c r="AB23" s="31">
        <f t="shared" si="13"/>
        <v>65.616797900262469</v>
      </c>
      <c r="AC23" s="31">
        <v>0</v>
      </c>
      <c r="AD23" s="31">
        <f t="shared" si="14"/>
        <v>0</v>
      </c>
      <c r="AE23" s="31">
        <v>0</v>
      </c>
      <c r="AF23" s="31">
        <f t="shared" si="15"/>
        <v>0</v>
      </c>
      <c r="AG23" s="92">
        <f t="shared" si="16"/>
        <v>0</v>
      </c>
      <c r="AH23" s="31">
        <f t="shared" si="17"/>
        <v>0</v>
      </c>
      <c r="AI23" s="93">
        <v>187</v>
      </c>
      <c r="AJ23" s="31">
        <f t="shared" si="18"/>
        <v>97.395833333333343</v>
      </c>
      <c r="AK23" s="31">
        <f>(AD23+X23+R23+L23+'41'!K23+'41'!Q23+'41'!W23+'41'!AC23+'41'!AI23)/8</f>
        <v>61.127804487179489</v>
      </c>
      <c r="AL23" s="31">
        <f>(AJ23+AF23+Z23+T23+N23+'41'!M23+'41'!S23+'41'!Y23+'41'!AE23+'41'!AK23)/9</f>
        <v>65.143773325204151</v>
      </c>
      <c r="AM23" s="31">
        <f>(AJ23+AH23+AB23+V23+P23+'41'!O23+'41'!U23+'41'!AA23+'41'!AG23+'41'!AM23)/9</f>
        <v>65.125495903577686</v>
      </c>
    </row>
    <row r="24" spans="1:39" ht="19.5" customHeight="1">
      <c r="A24" s="27">
        <v>13</v>
      </c>
      <c r="B24" s="28">
        <f>'[1]11'!B21</f>
        <v>0</v>
      </c>
      <c r="C24" s="28" t="str">
        <f>'[1]11'!C21</f>
        <v>Kesugihan</v>
      </c>
      <c r="D24" s="90">
        <v>126</v>
      </c>
      <c r="E24" s="90">
        <v>128</v>
      </c>
      <c r="F24" s="28">
        <f t="shared" si="0"/>
        <v>254</v>
      </c>
      <c r="G24" s="28">
        <f>'41'!G24</f>
        <v>128</v>
      </c>
      <c r="H24" s="28">
        <f>'41'!H24</f>
        <v>123</v>
      </c>
      <c r="I24" s="28">
        <f t="shared" si="1"/>
        <v>251</v>
      </c>
      <c r="J24" s="32">
        <v>127</v>
      </c>
      <c r="K24" s="91">
        <v>64</v>
      </c>
      <c r="L24" s="31">
        <f t="shared" si="2"/>
        <v>50</v>
      </c>
      <c r="M24" s="91">
        <v>67</v>
      </c>
      <c r="N24" s="31">
        <f t="shared" si="3"/>
        <v>54.471544715447152</v>
      </c>
      <c r="O24" s="92">
        <f t="shared" si="4"/>
        <v>131</v>
      </c>
      <c r="P24" s="31">
        <f t="shared" si="5"/>
        <v>52.191235059760956</v>
      </c>
      <c r="Q24" s="91">
        <v>75</v>
      </c>
      <c r="R24" s="31">
        <f t="shared" si="6"/>
        <v>58.59375</v>
      </c>
      <c r="S24" s="91">
        <v>71</v>
      </c>
      <c r="T24" s="31">
        <f t="shared" si="7"/>
        <v>57.72357723577236</v>
      </c>
      <c r="U24" s="92">
        <f t="shared" si="8"/>
        <v>146</v>
      </c>
      <c r="V24" s="31">
        <f t="shared" si="9"/>
        <v>58.167330677290842</v>
      </c>
      <c r="W24" s="32">
        <v>72</v>
      </c>
      <c r="X24" s="31">
        <f t="shared" si="10"/>
        <v>56.25</v>
      </c>
      <c r="Y24" s="32">
        <v>68</v>
      </c>
      <c r="Z24" s="31">
        <f t="shared" si="11"/>
        <v>55.284552845528459</v>
      </c>
      <c r="AA24" s="29">
        <f t="shared" si="12"/>
        <v>140</v>
      </c>
      <c r="AB24" s="31">
        <f t="shared" si="13"/>
        <v>55.776892430278878</v>
      </c>
      <c r="AC24" s="31">
        <v>0</v>
      </c>
      <c r="AD24" s="31">
        <f t="shared" si="14"/>
        <v>0</v>
      </c>
      <c r="AE24" s="31">
        <v>0</v>
      </c>
      <c r="AF24" s="31">
        <f t="shared" si="15"/>
        <v>0</v>
      </c>
      <c r="AG24" s="92">
        <f t="shared" si="16"/>
        <v>0</v>
      </c>
      <c r="AH24" s="31">
        <f t="shared" si="17"/>
        <v>0</v>
      </c>
      <c r="AI24" s="93">
        <v>88</v>
      </c>
      <c r="AJ24" s="31">
        <f t="shared" si="18"/>
        <v>69.29133858267717</v>
      </c>
      <c r="AK24" s="31">
        <f>(AD24+X24+R24+L24+'41'!K24+'41'!Q24+'41'!W24+'41'!AC24+'41'!AI24)/8</f>
        <v>53.442770337301589</v>
      </c>
      <c r="AL24" s="31">
        <f>(AJ24+AF24+Z24+T24+N24+'41'!M24+'41'!S24+'41'!Y24+'41'!AE24+'41'!AK24)/9</f>
        <v>56.725121631137569</v>
      </c>
      <c r="AM24" s="31">
        <f>(AJ24+AH24+AB24+V24+P24+'41'!O24+'41'!U24+'41'!AA24+'41'!AG24+'41'!AM24)/9</f>
        <v>55.95378764905383</v>
      </c>
    </row>
    <row r="25" spans="1:39" ht="19.5" customHeight="1">
      <c r="A25" s="27">
        <v>14</v>
      </c>
      <c r="B25" s="28" t="str">
        <f>'[1]11'!B22</f>
        <v>Mlarak</v>
      </c>
      <c r="C25" s="28" t="str">
        <f>'[1]11'!C22</f>
        <v>Mlarak</v>
      </c>
      <c r="D25" s="90">
        <v>215</v>
      </c>
      <c r="E25" s="90">
        <v>218</v>
      </c>
      <c r="F25" s="28">
        <f t="shared" si="0"/>
        <v>433</v>
      </c>
      <c r="G25" s="28">
        <f>'41'!G25</f>
        <v>218</v>
      </c>
      <c r="H25" s="28">
        <f>'41'!H25</f>
        <v>209</v>
      </c>
      <c r="I25" s="28">
        <f t="shared" si="1"/>
        <v>427</v>
      </c>
      <c r="J25" s="32">
        <v>216</v>
      </c>
      <c r="K25" s="91">
        <v>153</v>
      </c>
      <c r="L25" s="31">
        <f t="shared" si="2"/>
        <v>70.183486238532112</v>
      </c>
      <c r="M25" s="91">
        <v>145</v>
      </c>
      <c r="N25" s="31">
        <f t="shared" si="3"/>
        <v>69.377990430622006</v>
      </c>
      <c r="O25" s="92">
        <f t="shared" si="4"/>
        <v>298</v>
      </c>
      <c r="P25" s="31">
        <f t="shared" si="5"/>
        <v>69.789227166276348</v>
      </c>
      <c r="Q25" s="91">
        <v>156</v>
      </c>
      <c r="R25" s="31">
        <f t="shared" si="6"/>
        <v>71.559633027522935</v>
      </c>
      <c r="S25" s="91">
        <v>138</v>
      </c>
      <c r="T25" s="31">
        <f t="shared" si="7"/>
        <v>66.028708133971293</v>
      </c>
      <c r="U25" s="92">
        <f t="shared" si="8"/>
        <v>294</v>
      </c>
      <c r="V25" s="31">
        <f t="shared" si="9"/>
        <v>68.852459016393439</v>
      </c>
      <c r="W25" s="32">
        <v>145</v>
      </c>
      <c r="X25" s="31">
        <f t="shared" si="10"/>
        <v>66.513761467889907</v>
      </c>
      <c r="Y25" s="32">
        <v>140</v>
      </c>
      <c r="Z25" s="31">
        <f t="shared" si="11"/>
        <v>66.985645933014354</v>
      </c>
      <c r="AA25" s="29">
        <f t="shared" si="12"/>
        <v>285</v>
      </c>
      <c r="AB25" s="31">
        <f t="shared" si="13"/>
        <v>66.744730679156902</v>
      </c>
      <c r="AC25" s="31">
        <v>0</v>
      </c>
      <c r="AD25" s="31">
        <f t="shared" si="14"/>
        <v>0</v>
      </c>
      <c r="AE25" s="31">
        <v>0</v>
      </c>
      <c r="AF25" s="31">
        <f t="shared" si="15"/>
        <v>0</v>
      </c>
      <c r="AG25" s="92">
        <f t="shared" si="16"/>
        <v>0</v>
      </c>
      <c r="AH25" s="31">
        <f t="shared" si="17"/>
        <v>0</v>
      </c>
      <c r="AI25" s="93">
        <v>238</v>
      </c>
      <c r="AJ25" s="31">
        <f t="shared" si="18"/>
        <v>110.18518518518519</v>
      </c>
      <c r="AK25" s="31">
        <f>(AD25+X25+R25+L25+'41'!K25+'41'!Q25+'41'!W25+'41'!AC25+'41'!AI25)/8</f>
        <v>70.556326008107533</v>
      </c>
      <c r="AL25" s="31">
        <f>(AJ25+AF25+Z25+T25+N25+'41'!M25+'41'!S25+'41'!Y25+'41'!AE25+'41'!AK25)/9</f>
        <v>72.467937236701644</v>
      </c>
      <c r="AM25" s="31">
        <f>(AJ25+AH25+AB25+V25+P25+'41'!O25+'41'!U25+'41'!AA25+'41'!AG25+'41'!AM25)/9</f>
        <v>73.716795946485036</v>
      </c>
    </row>
    <row r="26" spans="1:39" ht="19.5" customHeight="1">
      <c r="A26" s="27">
        <v>15</v>
      </c>
      <c r="B26" s="28" t="str">
        <f>'[1]11'!B23</f>
        <v>Siman</v>
      </c>
      <c r="C26" s="28" t="str">
        <f>'[1]11'!C23</f>
        <v>Siman</v>
      </c>
      <c r="D26" s="90">
        <v>146</v>
      </c>
      <c r="E26" s="90">
        <v>145</v>
      </c>
      <c r="F26" s="28">
        <f t="shared" si="0"/>
        <v>291</v>
      </c>
      <c r="G26" s="28">
        <f>'41'!G26</f>
        <v>148</v>
      </c>
      <c r="H26" s="28">
        <f>'41'!H26</f>
        <v>139</v>
      </c>
      <c r="I26" s="28">
        <f t="shared" si="1"/>
        <v>287</v>
      </c>
      <c r="J26" s="32">
        <v>144</v>
      </c>
      <c r="K26" s="91">
        <v>99</v>
      </c>
      <c r="L26" s="31">
        <f t="shared" si="2"/>
        <v>66.891891891891902</v>
      </c>
      <c r="M26" s="91">
        <v>92</v>
      </c>
      <c r="N26" s="31">
        <f t="shared" si="3"/>
        <v>66.187050359712231</v>
      </c>
      <c r="O26" s="92">
        <f t="shared" si="4"/>
        <v>191</v>
      </c>
      <c r="P26" s="31">
        <f t="shared" si="5"/>
        <v>66.550522648083614</v>
      </c>
      <c r="Q26" s="91">
        <v>95</v>
      </c>
      <c r="R26" s="31">
        <f t="shared" si="6"/>
        <v>64.189189189189193</v>
      </c>
      <c r="S26" s="91">
        <v>108</v>
      </c>
      <c r="T26" s="31">
        <f t="shared" si="7"/>
        <v>77.697841726618705</v>
      </c>
      <c r="U26" s="92">
        <f t="shared" si="8"/>
        <v>203</v>
      </c>
      <c r="V26" s="31">
        <f t="shared" si="9"/>
        <v>70.731707317073173</v>
      </c>
      <c r="W26" s="32">
        <v>129</v>
      </c>
      <c r="X26" s="31">
        <f t="shared" si="10"/>
        <v>87.162162162162161</v>
      </c>
      <c r="Y26" s="32">
        <v>120</v>
      </c>
      <c r="Z26" s="31">
        <f t="shared" si="11"/>
        <v>86.330935251798564</v>
      </c>
      <c r="AA26" s="29">
        <f t="shared" si="12"/>
        <v>249</v>
      </c>
      <c r="AB26" s="31">
        <f t="shared" si="13"/>
        <v>86.759581881533094</v>
      </c>
      <c r="AC26" s="31">
        <v>0</v>
      </c>
      <c r="AD26" s="31">
        <f t="shared" si="14"/>
        <v>0</v>
      </c>
      <c r="AE26" s="31">
        <v>0</v>
      </c>
      <c r="AF26" s="31">
        <f t="shared" si="15"/>
        <v>0</v>
      </c>
      <c r="AG26" s="92">
        <f t="shared" si="16"/>
        <v>0</v>
      </c>
      <c r="AH26" s="31">
        <f t="shared" si="17"/>
        <v>0</v>
      </c>
      <c r="AI26" s="93">
        <v>114</v>
      </c>
      <c r="AJ26" s="31">
        <f t="shared" si="18"/>
        <v>79.166666666666657</v>
      </c>
      <c r="AK26" s="31">
        <f>(AD26+X26+R26+L26+'41'!K26+'41'!Q26+'41'!W26+'41'!AC26+'41'!AI26)/8</f>
        <v>69.33311736393928</v>
      </c>
      <c r="AL26" s="31">
        <f>(AJ26+AF26+Z26+T26+N26+'41'!M26+'41'!S26+'41'!Y26+'41'!AE26+'41'!AK26)/9</f>
        <v>68.467731561876931</v>
      </c>
      <c r="AM26" s="31">
        <f>(AJ26+AH26+AB26+V26+P26+'41'!O26+'41'!U26+'41'!AA26+'41'!AG26+'41'!AM26)/9</f>
        <v>69.446356896067726</v>
      </c>
    </row>
    <row r="27" spans="1:39" ht="19.5" customHeight="1">
      <c r="A27" s="27">
        <v>16</v>
      </c>
      <c r="B27" s="28">
        <f>'[1]11'!B24</f>
        <v>0</v>
      </c>
      <c r="C27" s="28" t="str">
        <f>'[1]11'!C24</f>
        <v>Ronowijayan</v>
      </c>
      <c r="D27" s="90">
        <v>144</v>
      </c>
      <c r="E27" s="90">
        <v>146</v>
      </c>
      <c r="F27" s="28">
        <f t="shared" si="0"/>
        <v>290</v>
      </c>
      <c r="G27" s="28">
        <f>'41'!G27</f>
        <v>147</v>
      </c>
      <c r="H27" s="28">
        <f>'41'!H27</f>
        <v>140</v>
      </c>
      <c r="I27" s="28">
        <f t="shared" si="1"/>
        <v>287</v>
      </c>
      <c r="J27" s="32">
        <v>144</v>
      </c>
      <c r="K27" s="91">
        <v>99</v>
      </c>
      <c r="L27" s="31">
        <f t="shared" si="2"/>
        <v>67.346938775510196</v>
      </c>
      <c r="M27" s="91">
        <v>99</v>
      </c>
      <c r="N27" s="31">
        <f t="shared" si="3"/>
        <v>70.714285714285722</v>
      </c>
      <c r="O27" s="92">
        <f t="shared" si="4"/>
        <v>198</v>
      </c>
      <c r="P27" s="31">
        <f t="shared" si="5"/>
        <v>68.98954703832753</v>
      </c>
      <c r="Q27" s="91">
        <v>93</v>
      </c>
      <c r="R27" s="31">
        <f t="shared" si="6"/>
        <v>63.265306122448983</v>
      </c>
      <c r="S27" s="91">
        <v>89</v>
      </c>
      <c r="T27" s="31">
        <f t="shared" si="7"/>
        <v>63.571428571428569</v>
      </c>
      <c r="U27" s="92">
        <f t="shared" si="8"/>
        <v>182</v>
      </c>
      <c r="V27" s="31">
        <f t="shared" si="9"/>
        <v>63.414634146341463</v>
      </c>
      <c r="W27" s="32">
        <v>110</v>
      </c>
      <c r="X27" s="31">
        <f t="shared" si="10"/>
        <v>74.829931972789126</v>
      </c>
      <c r="Y27" s="32">
        <v>95</v>
      </c>
      <c r="Z27" s="31">
        <f t="shared" si="11"/>
        <v>67.857142857142861</v>
      </c>
      <c r="AA27" s="29">
        <f t="shared" si="12"/>
        <v>205</v>
      </c>
      <c r="AB27" s="31">
        <f t="shared" si="13"/>
        <v>71.428571428571431</v>
      </c>
      <c r="AC27" s="31">
        <v>0</v>
      </c>
      <c r="AD27" s="31">
        <f t="shared" si="14"/>
        <v>0</v>
      </c>
      <c r="AE27" s="31">
        <v>0</v>
      </c>
      <c r="AF27" s="31">
        <f t="shared" si="15"/>
        <v>0</v>
      </c>
      <c r="AG27" s="92">
        <f t="shared" si="16"/>
        <v>0</v>
      </c>
      <c r="AH27" s="31">
        <f t="shared" si="17"/>
        <v>0</v>
      </c>
      <c r="AI27" s="93">
        <v>151</v>
      </c>
      <c r="AJ27" s="31">
        <f t="shared" si="18"/>
        <v>104.86111111111111</v>
      </c>
      <c r="AK27" s="31">
        <f>(AD27+X27+R27+L27+'41'!K27+'41'!Q27+'41'!W27+'41'!AC27+'41'!AI27)/8</f>
        <v>71.153982426303855</v>
      </c>
      <c r="AL27" s="31">
        <f>(AJ27+AF27+Z27+T27+N27+'41'!M27+'41'!S27+'41'!Y27+'41'!AE27+'41'!AK27)/9</f>
        <v>69.454017781643358</v>
      </c>
      <c r="AM27" s="31">
        <f>(AJ27+AH27+AB27+V27+P27+'41'!O27+'41'!U27+'41'!AA27+'41'!AG27+'41'!AM27)/9</f>
        <v>72.1602657665876</v>
      </c>
    </row>
    <row r="28" spans="1:39" ht="19.5" customHeight="1">
      <c r="A28" s="27">
        <v>17</v>
      </c>
      <c r="B28" s="28" t="str">
        <f>'[1]11'!B25</f>
        <v>Jetis</v>
      </c>
      <c r="C28" s="28" t="str">
        <f>'[1]11'!C25</f>
        <v>Jetis</v>
      </c>
      <c r="D28" s="90">
        <v>193</v>
      </c>
      <c r="E28" s="90">
        <v>193</v>
      </c>
      <c r="F28" s="28">
        <f t="shared" si="0"/>
        <v>386</v>
      </c>
      <c r="G28" s="28">
        <f>'41'!G28</f>
        <v>196</v>
      </c>
      <c r="H28" s="28">
        <f>'41'!H28</f>
        <v>185</v>
      </c>
      <c r="I28" s="28">
        <f t="shared" si="1"/>
        <v>381</v>
      </c>
      <c r="J28" s="32">
        <v>191</v>
      </c>
      <c r="K28" s="91">
        <v>114</v>
      </c>
      <c r="L28" s="31">
        <f t="shared" si="2"/>
        <v>58.163265306122447</v>
      </c>
      <c r="M28" s="91">
        <v>116</v>
      </c>
      <c r="N28" s="31">
        <f t="shared" si="3"/>
        <v>62.702702702702709</v>
      </c>
      <c r="O28" s="92">
        <f t="shared" si="4"/>
        <v>230</v>
      </c>
      <c r="P28" s="31">
        <f t="shared" si="5"/>
        <v>60.367454068241464</v>
      </c>
      <c r="Q28" s="91">
        <v>120</v>
      </c>
      <c r="R28" s="31">
        <f t="shared" si="6"/>
        <v>61.224489795918366</v>
      </c>
      <c r="S28" s="91">
        <v>135</v>
      </c>
      <c r="T28" s="31">
        <f t="shared" si="7"/>
        <v>72.972972972972968</v>
      </c>
      <c r="U28" s="92">
        <f t="shared" si="8"/>
        <v>255</v>
      </c>
      <c r="V28" s="31">
        <f t="shared" si="9"/>
        <v>66.929133858267718</v>
      </c>
      <c r="W28" s="32">
        <v>126</v>
      </c>
      <c r="X28" s="31">
        <f t="shared" si="10"/>
        <v>64.285714285714292</v>
      </c>
      <c r="Y28" s="32">
        <v>137</v>
      </c>
      <c r="Z28" s="31">
        <f t="shared" si="11"/>
        <v>74.054054054054049</v>
      </c>
      <c r="AA28" s="29">
        <f t="shared" si="12"/>
        <v>263</v>
      </c>
      <c r="AB28" s="31">
        <f t="shared" si="13"/>
        <v>69.028871391076123</v>
      </c>
      <c r="AC28" s="31">
        <v>0</v>
      </c>
      <c r="AD28" s="31">
        <f t="shared" si="14"/>
        <v>0</v>
      </c>
      <c r="AE28" s="31">
        <v>0</v>
      </c>
      <c r="AF28" s="31">
        <f t="shared" si="15"/>
        <v>0</v>
      </c>
      <c r="AG28" s="92">
        <f t="shared" si="16"/>
        <v>0</v>
      </c>
      <c r="AH28" s="31">
        <f t="shared" si="17"/>
        <v>0</v>
      </c>
      <c r="AI28" s="93">
        <v>224</v>
      </c>
      <c r="AJ28" s="31">
        <f t="shared" si="18"/>
        <v>117.27748691099475</v>
      </c>
      <c r="AK28" s="31">
        <f>(AD28+X28+R28+L28+'41'!K28+'41'!Q28+'41'!W28+'41'!AC28+'41'!AI28)/8</f>
        <v>61.148818335624405</v>
      </c>
      <c r="AL28" s="31">
        <f>(AJ28+AF28+Z28+T28+N28+'41'!M28+'41'!S28+'41'!Y28+'41'!AE28+'41'!AK28)/9</f>
        <v>70.843151971112249</v>
      </c>
      <c r="AM28" s="31">
        <f>(AJ28+AH28+AB28+V28+P28+'41'!O28+'41'!U28+'41'!AA28+'41'!AG28+'41'!AM28)/9</f>
        <v>69.042720721046152</v>
      </c>
    </row>
    <row r="29" spans="1:39" ht="19.5" customHeight="1">
      <c r="A29" s="27">
        <v>18</v>
      </c>
      <c r="B29" s="28" t="str">
        <f>'[1]11'!B26</f>
        <v>Balong</v>
      </c>
      <c r="C29" s="28" t="str">
        <f>'[1]11'!C26</f>
        <v>Balong</v>
      </c>
      <c r="D29" s="90">
        <v>287</v>
      </c>
      <c r="E29" s="90">
        <v>296</v>
      </c>
      <c r="F29" s="28">
        <f t="shared" si="0"/>
        <v>583</v>
      </c>
      <c r="G29" s="28">
        <f>'41'!G29</f>
        <v>292</v>
      </c>
      <c r="H29" s="28">
        <f>'41'!H29</f>
        <v>283</v>
      </c>
      <c r="I29" s="28">
        <f t="shared" si="1"/>
        <v>575</v>
      </c>
      <c r="J29" s="32">
        <v>293</v>
      </c>
      <c r="K29" s="91">
        <v>189</v>
      </c>
      <c r="L29" s="31">
        <f t="shared" si="2"/>
        <v>64.726027397260282</v>
      </c>
      <c r="M29" s="91">
        <v>165</v>
      </c>
      <c r="N29" s="31">
        <f t="shared" si="3"/>
        <v>58.303886925795055</v>
      </c>
      <c r="O29" s="92">
        <f t="shared" si="4"/>
        <v>354</v>
      </c>
      <c r="P29" s="31">
        <f t="shared" si="5"/>
        <v>61.565217391304351</v>
      </c>
      <c r="Q29" s="91">
        <v>195</v>
      </c>
      <c r="R29" s="31">
        <f t="shared" si="6"/>
        <v>66.780821917808225</v>
      </c>
      <c r="S29" s="91">
        <v>166</v>
      </c>
      <c r="T29" s="31">
        <f t="shared" si="7"/>
        <v>58.657243816254415</v>
      </c>
      <c r="U29" s="92">
        <f t="shared" si="8"/>
        <v>361</v>
      </c>
      <c r="V29" s="31">
        <f t="shared" si="9"/>
        <v>62.782608695652172</v>
      </c>
      <c r="W29" s="32">
        <v>234</v>
      </c>
      <c r="X29" s="31">
        <f t="shared" si="10"/>
        <v>80.136986301369859</v>
      </c>
      <c r="Y29" s="32">
        <v>215</v>
      </c>
      <c r="Z29" s="31">
        <f t="shared" si="11"/>
        <v>75.971731448763251</v>
      </c>
      <c r="AA29" s="29">
        <f t="shared" si="12"/>
        <v>449</v>
      </c>
      <c r="AB29" s="31">
        <f t="shared" si="13"/>
        <v>78.086956521739125</v>
      </c>
      <c r="AC29" s="31">
        <v>0</v>
      </c>
      <c r="AD29" s="31">
        <f t="shared" si="14"/>
        <v>0</v>
      </c>
      <c r="AE29" s="31">
        <v>0</v>
      </c>
      <c r="AF29" s="31">
        <f t="shared" si="15"/>
        <v>0</v>
      </c>
      <c r="AG29" s="92">
        <f t="shared" si="16"/>
        <v>0</v>
      </c>
      <c r="AH29" s="31">
        <f t="shared" si="17"/>
        <v>0</v>
      </c>
      <c r="AI29" s="93">
        <v>210</v>
      </c>
      <c r="AJ29" s="31">
        <f t="shared" si="18"/>
        <v>71.672354948805463</v>
      </c>
      <c r="AK29" s="31">
        <f>(AD29+X29+R29+L29+'41'!K29+'41'!Q29+'41'!W29+'41'!AC29+'41'!AI29)/8</f>
        <v>65.853509379027258</v>
      </c>
      <c r="AL29" s="31">
        <f>(AJ29+AF29+Z29+T29+N29+'41'!M29+'41'!S29+'41'!Y29+'41'!AE29+'41'!AK29)/9</f>
        <v>61.076159855993183</v>
      </c>
      <c r="AM29" s="31">
        <f>(AJ29+AH29+AB29+V29+P29+'41'!O29+'41'!U29+'41'!AA29+'41'!AG29+'41'!AM29)/9</f>
        <v>63.803238351592491</v>
      </c>
    </row>
    <row r="30" spans="1:39" ht="19.5" customHeight="1">
      <c r="A30" s="27">
        <v>19</v>
      </c>
      <c r="B30" s="28" t="str">
        <f>'[1]11'!B27</f>
        <v>Kauman</v>
      </c>
      <c r="C30" s="28" t="str">
        <f>'[1]11'!C27</f>
        <v>Kauman</v>
      </c>
      <c r="D30" s="90">
        <v>213</v>
      </c>
      <c r="E30" s="90">
        <v>215</v>
      </c>
      <c r="F30" s="28">
        <f t="shared" si="0"/>
        <v>428</v>
      </c>
      <c r="G30" s="28">
        <f>'41'!G30</f>
        <v>217</v>
      </c>
      <c r="H30" s="28">
        <f>'41'!H30</f>
        <v>206</v>
      </c>
      <c r="I30" s="28">
        <f t="shared" si="1"/>
        <v>423</v>
      </c>
      <c r="J30" s="32">
        <v>212</v>
      </c>
      <c r="K30" s="91">
        <v>136</v>
      </c>
      <c r="L30" s="31">
        <f t="shared" si="2"/>
        <v>62.672811059907829</v>
      </c>
      <c r="M30" s="91">
        <v>124</v>
      </c>
      <c r="N30" s="31">
        <f t="shared" si="3"/>
        <v>60.194174757281552</v>
      </c>
      <c r="O30" s="92">
        <f t="shared" si="4"/>
        <v>260</v>
      </c>
      <c r="P30" s="31">
        <f t="shared" si="5"/>
        <v>61.465721040189123</v>
      </c>
      <c r="Q30" s="91">
        <v>130</v>
      </c>
      <c r="R30" s="31">
        <f t="shared" si="6"/>
        <v>59.907834101382484</v>
      </c>
      <c r="S30" s="91">
        <v>122</v>
      </c>
      <c r="T30" s="31">
        <f t="shared" si="7"/>
        <v>59.22330097087378</v>
      </c>
      <c r="U30" s="92">
        <f t="shared" si="8"/>
        <v>252</v>
      </c>
      <c r="V30" s="31">
        <f t="shared" si="9"/>
        <v>59.574468085106382</v>
      </c>
      <c r="W30" s="32">
        <v>137</v>
      </c>
      <c r="X30" s="31">
        <f t="shared" si="10"/>
        <v>63.133640552995395</v>
      </c>
      <c r="Y30" s="32">
        <v>123</v>
      </c>
      <c r="Z30" s="31">
        <f t="shared" si="11"/>
        <v>59.708737864077662</v>
      </c>
      <c r="AA30" s="29">
        <f t="shared" si="12"/>
        <v>260</v>
      </c>
      <c r="AB30" s="31">
        <f t="shared" si="13"/>
        <v>61.465721040189123</v>
      </c>
      <c r="AC30" s="31">
        <v>0</v>
      </c>
      <c r="AD30" s="31">
        <f t="shared" si="14"/>
        <v>0</v>
      </c>
      <c r="AE30" s="31">
        <v>0</v>
      </c>
      <c r="AF30" s="31">
        <f t="shared" si="15"/>
        <v>0</v>
      </c>
      <c r="AG30" s="92">
        <f t="shared" si="16"/>
        <v>0</v>
      </c>
      <c r="AH30" s="31">
        <f t="shared" si="17"/>
        <v>0</v>
      </c>
      <c r="AI30" s="93">
        <v>174</v>
      </c>
      <c r="AJ30" s="31">
        <f t="shared" si="18"/>
        <v>82.075471698113205</v>
      </c>
      <c r="AK30" s="31">
        <f>(AD30+X30+R30+L30+'41'!K30+'41'!Q30+'41'!W30+'41'!AC30+'41'!AI30)/8</f>
        <v>62.592490426429549</v>
      </c>
      <c r="AL30" s="31">
        <f>(AJ30+AF30+Z30+T30+N30+'41'!M30+'41'!S30+'41'!Y30+'41'!AE30+'41'!AK30)/9</f>
        <v>61.36755887084977</v>
      </c>
      <c r="AM30" s="31">
        <f>(AJ30+AH30+AB30+V30+P30+'41'!O30+'41'!U30+'41'!AA30+'41'!AG30+'41'!AM30)/9</f>
        <v>63.0725567622071</v>
      </c>
    </row>
    <row r="31" spans="1:39" ht="19.5" customHeight="1">
      <c r="A31" s="27">
        <v>20</v>
      </c>
      <c r="B31" s="28">
        <f>'[1]11'!B28</f>
        <v>0</v>
      </c>
      <c r="C31" s="28" t="str">
        <f>'[1]11'!C28</f>
        <v>Ngrandu</v>
      </c>
      <c r="D31" s="90">
        <v>71</v>
      </c>
      <c r="E31" s="90">
        <v>72</v>
      </c>
      <c r="F31" s="28">
        <f t="shared" si="0"/>
        <v>143</v>
      </c>
      <c r="G31" s="28">
        <f>'41'!G31</f>
        <v>72</v>
      </c>
      <c r="H31" s="28">
        <f>'41'!H31</f>
        <v>69</v>
      </c>
      <c r="I31" s="28">
        <f t="shared" si="1"/>
        <v>141</v>
      </c>
      <c r="J31" s="32">
        <v>71</v>
      </c>
      <c r="K31" s="91">
        <v>44</v>
      </c>
      <c r="L31" s="31">
        <f t="shared" si="2"/>
        <v>61.111111111111114</v>
      </c>
      <c r="M31" s="91">
        <v>48</v>
      </c>
      <c r="N31" s="31">
        <f t="shared" si="3"/>
        <v>69.565217391304344</v>
      </c>
      <c r="O31" s="92">
        <f t="shared" si="4"/>
        <v>92</v>
      </c>
      <c r="P31" s="31">
        <f t="shared" si="5"/>
        <v>65.248226950354621</v>
      </c>
      <c r="Q31" s="91">
        <v>41</v>
      </c>
      <c r="R31" s="31">
        <f t="shared" si="6"/>
        <v>56.944444444444443</v>
      </c>
      <c r="S31" s="91">
        <v>52</v>
      </c>
      <c r="T31" s="31">
        <f t="shared" si="7"/>
        <v>75.362318840579718</v>
      </c>
      <c r="U31" s="92">
        <f t="shared" si="8"/>
        <v>93</v>
      </c>
      <c r="V31" s="31">
        <f t="shared" si="9"/>
        <v>65.957446808510639</v>
      </c>
      <c r="W31" s="32">
        <v>55</v>
      </c>
      <c r="X31" s="31">
        <f t="shared" si="10"/>
        <v>76.388888888888886</v>
      </c>
      <c r="Y31" s="32">
        <v>50</v>
      </c>
      <c r="Z31" s="31">
        <f t="shared" si="11"/>
        <v>72.463768115942031</v>
      </c>
      <c r="AA31" s="29">
        <f t="shared" si="12"/>
        <v>105</v>
      </c>
      <c r="AB31" s="31">
        <f t="shared" si="13"/>
        <v>74.468085106382972</v>
      </c>
      <c r="AC31" s="31">
        <v>0</v>
      </c>
      <c r="AD31" s="31">
        <f t="shared" si="14"/>
        <v>0</v>
      </c>
      <c r="AE31" s="31">
        <v>0</v>
      </c>
      <c r="AF31" s="31">
        <f t="shared" si="15"/>
        <v>0</v>
      </c>
      <c r="AG31" s="92">
        <f t="shared" si="16"/>
        <v>0</v>
      </c>
      <c r="AH31" s="31">
        <f t="shared" si="17"/>
        <v>0</v>
      </c>
      <c r="AI31" s="93">
        <v>69</v>
      </c>
      <c r="AJ31" s="31">
        <f t="shared" si="18"/>
        <v>97.183098591549296</v>
      </c>
      <c r="AK31" s="31">
        <f>(AD31+X31+R31+L31+'41'!K31+'41'!Q31+'41'!W31+'41'!AC31+'41'!AI31)/8</f>
        <v>62.120989827856022</v>
      </c>
      <c r="AL31" s="31">
        <f>(AJ31+AF31+Z31+T31+N31+'41'!M31+'41'!S31+'41'!Y31+'41'!AE31+'41'!AK31)/9</f>
        <v>75.894740423215609</v>
      </c>
      <c r="AM31" s="31">
        <f>(AJ31+AH31+AB31+V31+P31+'41'!O31+'41'!U31+'41'!AA31+'41'!AG31+'41'!AM31)/9</f>
        <v>70.918694952258036</v>
      </c>
    </row>
    <row r="32" spans="1:39" ht="19.5" customHeight="1">
      <c r="A32" s="27">
        <v>21</v>
      </c>
      <c r="B32" s="28" t="str">
        <f>'[1]11'!B29</f>
        <v>Jambon</v>
      </c>
      <c r="C32" s="28" t="str">
        <f>'[1]11'!C29</f>
        <v>Jambon</v>
      </c>
      <c r="D32" s="90">
        <v>289</v>
      </c>
      <c r="E32" s="90">
        <v>289</v>
      </c>
      <c r="F32" s="28">
        <f t="shared" si="0"/>
        <v>578</v>
      </c>
      <c r="G32" s="28">
        <f>'41'!G32</f>
        <v>294</v>
      </c>
      <c r="H32" s="28">
        <f>'41'!H32</f>
        <v>277</v>
      </c>
      <c r="I32" s="28">
        <f t="shared" si="1"/>
        <v>571</v>
      </c>
      <c r="J32" s="32">
        <v>286</v>
      </c>
      <c r="K32" s="91">
        <v>173</v>
      </c>
      <c r="L32" s="31">
        <f t="shared" si="2"/>
        <v>58.843537414965986</v>
      </c>
      <c r="M32" s="91">
        <v>162</v>
      </c>
      <c r="N32" s="31">
        <f t="shared" si="3"/>
        <v>58.483754512635379</v>
      </c>
      <c r="O32" s="92">
        <f t="shared" si="4"/>
        <v>335</v>
      </c>
      <c r="P32" s="31">
        <f t="shared" si="5"/>
        <v>58.669001751313488</v>
      </c>
      <c r="Q32" s="91">
        <v>177</v>
      </c>
      <c r="R32" s="31">
        <f t="shared" si="6"/>
        <v>60.204081632653065</v>
      </c>
      <c r="S32" s="91">
        <v>170</v>
      </c>
      <c r="T32" s="31">
        <f t="shared" si="7"/>
        <v>61.371841155234655</v>
      </c>
      <c r="U32" s="92">
        <f t="shared" si="8"/>
        <v>347</v>
      </c>
      <c r="V32" s="31">
        <f t="shared" si="9"/>
        <v>60.770577933450085</v>
      </c>
      <c r="W32" s="32">
        <v>164</v>
      </c>
      <c r="X32" s="31">
        <f t="shared" si="10"/>
        <v>55.782312925170061</v>
      </c>
      <c r="Y32" s="32">
        <v>158</v>
      </c>
      <c r="Z32" s="31">
        <f t="shared" si="11"/>
        <v>57.039711191335741</v>
      </c>
      <c r="AA32" s="29">
        <f t="shared" si="12"/>
        <v>322</v>
      </c>
      <c r="AB32" s="31">
        <f t="shared" si="13"/>
        <v>56.392294220665498</v>
      </c>
      <c r="AC32" s="31">
        <v>0</v>
      </c>
      <c r="AD32" s="31">
        <f t="shared" si="14"/>
        <v>0</v>
      </c>
      <c r="AE32" s="31">
        <v>0</v>
      </c>
      <c r="AF32" s="31">
        <f t="shared" si="15"/>
        <v>0</v>
      </c>
      <c r="AG32" s="92">
        <f t="shared" si="16"/>
        <v>0</v>
      </c>
      <c r="AH32" s="31">
        <f t="shared" si="17"/>
        <v>0</v>
      </c>
      <c r="AI32" s="93">
        <v>279</v>
      </c>
      <c r="AJ32" s="31">
        <f t="shared" si="18"/>
        <v>97.552447552447546</v>
      </c>
      <c r="AK32" s="31">
        <f>(AD32+X32+R32+L32+'41'!K32+'41'!Q32+'41'!W32+'41'!AC32+'41'!AI32)/8</f>
        <v>60.118900501377027</v>
      </c>
      <c r="AL32" s="31">
        <f>(AJ32+AF32+Z32+T32+N32+'41'!M32+'41'!S32+'41'!Y32+'41'!AE32+'41'!AK32)/9</f>
        <v>62.720622704008711</v>
      </c>
      <c r="AM32" s="31">
        <f>(AJ32+AH32+AB32+V32+P32+'41'!O32+'41'!U32+'41'!AA32+'41'!AG32+'41'!AM32)/9</f>
        <v>63.508853420015157</v>
      </c>
    </row>
    <row r="33" spans="1:39" ht="19.5" customHeight="1">
      <c r="A33" s="27">
        <v>22</v>
      </c>
      <c r="B33" s="28" t="str">
        <f>'[1]11'!B30</f>
        <v>Badegan</v>
      </c>
      <c r="C33" s="28" t="str">
        <f>'[1]11'!C30</f>
        <v>Badegan</v>
      </c>
      <c r="D33" s="90">
        <v>207</v>
      </c>
      <c r="E33" s="90">
        <v>206</v>
      </c>
      <c r="F33" s="28">
        <f t="shared" si="0"/>
        <v>413</v>
      </c>
      <c r="G33" s="28">
        <f>'41'!G33</f>
        <v>211</v>
      </c>
      <c r="H33" s="28">
        <f>'41'!H33</f>
        <v>197</v>
      </c>
      <c r="I33" s="28">
        <f t="shared" si="1"/>
        <v>408</v>
      </c>
      <c r="J33" s="32">
        <v>204</v>
      </c>
      <c r="K33" s="91">
        <v>156</v>
      </c>
      <c r="L33" s="31">
        <f t="shared" si="2"/>
        <v>73.93364928909952</v>
      </c>
      <c r="M33" s="91">
        <v>120</v>
      </c>
      <c r="N33" s="31">
        <f t="shared" si="3"/>
        <v>60.913705583756354</v>
      </c>
      <c r="O33" s="92">
        <f t="shared" si="4"/>
        <v>276</v>
      </c>
      <c r="P33" s="31">
        <f t="shared" si="5"/>
        <v>67.64705882352942</v>
      </c>
      <c r="Q33" s="91">
        <v>130</v>
      </c>
      <c r="R33" s="31">
        <f t="shared" si="6"/>
        <v>61.611374407582943</v>
      </c>
      <c r="S33" s="91">
        <v>130</v>
      </c>
      <c r="T33" s="31">
        <f t="shared" si="7"/>
        <v>65.989847715736033</v>
      </c>
      <c r="U33" s="92">
        <f t="shared" si="8"/>
        <v>260</v>
      </c>
      <c r="V33" s="31">
        <f t="shared" si="9"/>
        <v>63.725490196078425</v>
      </c>
      <c r="W33" s="32">
        <v>140</v>
      </c>
      <c r="X33" s="31">
        <f t="shared" si="10"/>
        <v>66.350710900473928</v>
      </c>
      <c r="Y33" s="32">
        <v>128</v>
      </c>
      <c r="Z33" s="31">
        <f t="shared" si="11"/>
        <v>64.974619289340097</v>
      </c>
      <c r="AA33" s="29">
        <f t="shared" si="12"/>
        <v>268</v>
      </c>
      <c r="AB33" s="31">
        <f t="shared" si="13"/>
        <v>65.686274509803923</v>
      </c>
      <c r="AC33" s="31">
        <v>0</v>
      </c>
      <c r="AD33" s="31">
        <f t="shared" si="14"/>
        <v>0</v>
      </c>
      <c r="AE33" s="31">
        <v>0</v>
      </c>
      <c r="AF33" s="31">
        <f t="shared" si="15"/>
        <v>0</v>
      </c>
      <c r="AG33" s="92">
        <f t="shared" si="16"/>
        <v>0</v>
      </c>
      <c r="AH33" s="31">
        <f t="shared" si="17"/>
        <v>0</v>
      </c>
      <c r="AI33" s="93">
        <v>174</v>
      </c>
      <c r="AJ33" s="31">
        <f t="shared" si="18"/>
        <v>85.294117647058826</v>
      </c>
      <c r="AK33" s="31">
        <f>(AD33+X33+R33+L33+'41'!K33+'41'!Q33+'41'!W33+'41'!AC33+'41'!AI33)/8</f>
        <v>71.796654990040537</v>
      </c>
      <c r="AL33" s="31">
        <f>(AJ33+AF33+Z33+T33+N33+'41'!M33+'41'!S33+'41'!Y33+'41'!AE33+'41'!AK33)/9</f>
        <v>64.366264962443495</v>
      </c>
      <c r="AM33" s="31">
        <f>(AJ33+AH33+AB33+V33+P33+'41'!O33+'41'!U33+'41'!AA33+'41'!AG33+'41'!AM33)/9</f>
        <v>68.90044153254523</v>
      </c>
    </row>
    <row r="34" spans="1:39" ht="19.5" customHeight="1">
      <c r="A34" s="27">
        <v>23</v>
      </c>
      <c r="B34" s="28" t="str">
        <f>'[1]11'!B31</f>
        <v>Sampung</v>
      </c>
      <c r="C34" s="28" t="str">
        <f>'[1]11'!C31</f>
        <v>Sampung</v>
      </c>
      <c r="D34" s="90">
        <v>156</v>
      </c>
      <c r="E34" s="90">
        <v>161</v>
      </c>
      <c r="F34" s="28">
        <f t="shared" si="0"/>
        <v>317</v>
      </c>
      <c r="G34" s="28">
        <f>'41'!G34</f>
        <v>159</v>
      </c>
      <c r="H34" s="28">
        <f>'41'!H34</f>
        <v>154</v>
      </c>
      <c r="I34" s="28">
        <f t="shared" si="1"/>
        <v>313</v>
      </c>
      <c r="J34" s="32">
        <v>159</v>
      </c>
      <c r="K34" s="91">
        <v>92</v>
      </c>
      <c r="L34" s="31">
        <f t="shared" si="2"/>
        <v>57.861635220125784</v>
      </c>
      <c r="M34" s="91">
        <v>93</v>
      </c>
      <c r="N34" s="31">
        <f t="shared" si="3"/>
        <v>60.389610389610397</v>
      </c>
      <c r="O34" s="92">
        <f t="shared" si="4"/>
        <v>185</v>
      </c>
      <c r="P34" s="31">
        <f t="shared" si="5"/>
        <v>59.105431309904155</v>
      </c>
      <c r="Q34" s="91">
        <v>87</v>
      </c>
      <c r="R34" s="31">
        <f t="shared" si="6"/>
        <v>54.716981132075468</v>
      </c>
      <c r="S34" s="91">
        <v>93</v>
      </c>
      <c r="T34" s="31">
        <f t="shared" si="7"/>
        <v>60.389610389610397</v>
      </c>
      <c r="U34" s="92">
        <f t="shared" si="8"/>
        <v>180</v>
      </c>
      <c r="V34" s="31">
        <f t="shared" si="9"/>
        <v>57.507987220447291</v>
      </c>
      <c r="W34" s="32">
        <v>98</v>
      </c>
      <c r="X34" s="31">
        <f t="shared" si="10"/>
        <v>61.635220125786162</v>
      </c>
      <c r="Y34" s="32">
        <v>91</v>
      </c>
      <c r="Z34" s="31">
        <f t="shared" si="11"/>
        <v>59.090909090909093</v>
      </c>
      <c r="AA34" s="29">
        <f t="shared" si="12"/>
        <v>189</v>
      </c>
      <c r="AB34" s="31">
        <f t="shared" si="13"/>
        <v>60.383386581469644</v>
      </c>
      <c r="AC34" s="31">
        <v>0</v>
      </c>
      <c r="AD34" s="31">
        <f t="shared" si="14"/>
        <v>0</v>
      </c>
      <c r="AE34" s="31">
        <v>0</v>
      </c>
      <c r="AF34" s="31">
        <f t="shared" si="15"/>
        <v>0</v>
      </c>
      <c r="AG34" s="92">
        <f t="shared" si="16"/>
        <v>0</v>
      </c>
      <c r="AH34" s="31">
        <f t="shared" si="17"/>
        <v>0</v>
      </c>
      <c r="AI34" s="93">
        <v>138</v>
      </c>
      <c r="AJ34" s="31">
        <f t="shared" si="18"/>
        <v>86.79245283018868</v>
      </c>
      <c r="AK34" s="31">
        <f>(AD34+X34+R34+L34+'41'!K34+'41'!Q34+'41'!W34+'41'!AC34+'41'!AI34)/8</f>
        <v>57.318880019351724</v>
      </c>
      <c r="AL34" s="31">
        <f>(AJ34+AF34+Z34+T34+N34+'41'!M34+'41'!S34+'41'!Y34+'41'!AE34+'41'!AK34)/9</f>
        <v>64.954478572198013</v>
      </c>
      <c r="AM34" s="31">
        <f>(AJ34+AH34+AB34+V34+P34+'41'!O34+'41'!U34+'41'!AA34+'41'!AG34+'41'!AM34)/9</f>
        <v>62.777071119872872</v>
      </c>
    </row>
    <row r="35" spans="1:39" ht="19.5" customHeight="1">
      <c r="A35" s="27">
        <v>24</v>
      </c>
      <c r="B35" s="28">
        <f>'[1]11'!B32</f>
        <v>0</v>
      </c>
      <c r="C35" s="28" t="str">
        <f>'[1]11'!C32</f>
        <v>Kunti</v>
      </c>
      <c r="D35" s="90">
        <v>86</v>
      </c>
      <c r="E35" s="90">
        <v>86</v>
      </c>
      <c r="F35" s="28">
        <f t="shared" si="0"/>
        <v>172</v>
      </c>
      <c r="G35" s="28">
        <f>'41'!G35</f>
        <v>88</v>
      </c>
      <c r="H35" s="28">
        <f>'41'!H35</f>
        <v>82</v>
      </c>
      <c r="I35" s="28">
        <f t="shared" si="1"/>
        <v>170</v>
      </c>
      <c r="J35" s="32">
        <v>85</v>
      </c>
      <c r="K35" s="91">
        <v>41</v>
      </c>
      <c r="L35" s="31">
        <f t="shared" si="2"/>
        <v>46.590909090909086</v>
      </c>
      <c r="M35" s="91">
        <v>52</v>
      </c>
      <c r="N35" s="31">
        <f t="shared" si="3"/>
        <v>63.414634146341463</v>
      </c>
      <c r="O35" s="92">
        <f t="shared" si="4"/>
        <v>93</v>
      </c>
      <c r="P35" s="31">
        <f t="shared" si="5"/>
        <v>54.705882352941181</v>
      </c>
      <c r="Q35" s="91">
        <v>49</v>
      </c>
      <c r="R35" s="31">
        <f t="shared" si="6"/>
        <v>55.68181818181818</v>
      </c>
      <c r="S35" s="91">
        <v>61</v>
      </c>
      <c r="T35" s="31">
        <f t="shared" si="7"/>
        <v>74.390243902439025</v>
      </c>
      <c r="U35" s="92">
        <f t="shared" si="8"/>
        <v>110</v>
      </c>
      <c r="V35" s="31">
        <f t="shared" si="9"/>
        <v>64.705882352941174</v>
      </c>
      <c r="W35" s="32">
        <v>57</v>
      </c>
      <c r="X35" s="31">
        <f t="shared" si="10"/>
        <v>64.772727272727266</v>
      </c>
      <c r="Y35" s="32">
        <v>63</v>
      </c>
      <c r="Z35" s="31">
        <f t="shared" si="11"/>
        <v>76.829268292682926</v>
      </c>
      <c r="AA35" s="29">
        <f t="shared" si="12"/>
        <v>120</v>
      </c>
      <c r="AB35" s="31">
        <f t="shared" si="13"/>
        <v>70.588235294117652</v>
      </c>
      <c r="AC35" s="31">
        <v>0</v>
      </c>
      <c r="AD35" s="31">
        <f t="shared" si="14"/>
        <v>0</v>
      </c>
      <c r="AE35" s="31">
        <v>0</v>
      </c>
      <c r="AF35" s="31">
        <f t="shared" si="15"/>
        <v>0</v>
      </c>
      <c r="AG35" s="92">
        <f t="shared" si="16"/>
        <v>0</v>
      </c>
      <c r="AH35" s="31">
        <f t="shared" si="17"/>
        <v>0</v>
      </c>
      <c r="AI35" s="93">
        <v>66</v>
      </c>
      <c r="AJ35" s="31">
        <f t="shared" si="18"/>
        <v>77.64705882352942</v>
      </c>
      <c r="AK35" s="31">
        <f>(AD35+X35+R35+L35+'41'!K35+'41'!Q35+'41'!W35+'41'!AC35+'41'!AI35)/8</f>
        <v>50.987711416490477</v>
      </c>
      <c r="AL35" s="31">
        <f>(AJ35+AF35+Z35+T35+N35+'41'!M35+'41'!S35+'41'!Y35+'41'!AE35+'41'!AK35)/9</f>
        <v>65.57268322341227</v>
      </c>
      <c r="AM35" s="31">
        <f>(AJ35+AH35+AB35+V35+P35+'41'!O35+'41'!U35+'41'!AA35+'41'!AG35+'41'!AM35)/9</f>
        <v>59.597203222374219</v>
      </c>
    </row>
    <row r="36" spans="1:39" ht="19.5" customHeight="1">
      <c r="A36" s="27">
        <v>25</v>
      </c>
      <c r="B36" s="28" t="str">
        <f>'[1]11'!B33</f>
        <v>Sukorejo</v>
      </c>
      <c r="C36" s="28" t="str">
        <f>'[1]11'!C33</f>
        <v>Sukorejo</v>
      </c>
      <c r="D36" s="90">
        <v>354</v>
      </c>
      <c r="E36" s="90">
        <v>360</v>
      </c>
      <c r="F36" s="28">
        <f t="shared" si="0"/>
        <v>714</v>
      </c>
      <c r="G36" s="28">
        <f>'41'!G36</f>
        <v>360</v>
      </c>
      <c r="H36" s="28">
        <f>'41'!H36</f>
        <v>345</v>
      </c>
      <c r="I36" s="28">
        <f t="shared" si="1"/>
        <v>705</v>
      </c>
      <c r="J36" s="32">
        <v>355</v>
      </c>
      <c r="K36" s="91">
        <v>220</v>
      </c>
      <c r="L36" s="31">
        <f t="shared" si="2"/>
        <v>61.111111111111114</v>
      </c>
      <c r="M36" s="91">
        <v>199</v>
      </c>
      <c r="N36" s="31">
        <f t="shared" si="3"/>
        <v>57.681159420289852</v>
      </c>
      <c r="O36" s="92">
        <f t="shared" si="4"/>
        <v>419</v>
      </c>
      <c r="P36" s="31">
        <f t="shared" si="5"/>
        <v>59.432624113475171</v>
      </c>
      <c r="Q36" s="91">
        <v>232</v>
      </c>
      <c r="R36" s="31">
        <f t="shared" si="6"/>
        <v>64.444444444444443</v>
      </c>
      <c r="S36" s="91">
        <v>200</v>
      </c>
      <c r="T36" s="31">
        <f t="shared" si="7"/>
        <v>57.971014492753625</v>
      </c>
      <c r="U36" s="92">
        <f t="shared" si="8"/>
        <v>432</v>
      </c>
      <c r="V36" s="31">
        <f t="shared" si="9"/>
        <v>61.276595744680847</v>
      </c>
      <c r="W36" s="32">
        <v>237</v>
      </c>
      <c r="X36" s="31">
        <f t="shared" si="10"/>
        <v>65.833333333333329</v>
      </c>
      <c r="Y36" s="32">
        <v>202</v>
      </c>
      <c r="Z36" s="31">
        <f t="shared" si="11"/>
        <v>58.550724637681164</v>
      </c>
      <c r="AA36" s="29">
        <f t="shared" si="12"/>
        <v>439</v>
      </c>
      <c r="AB36" s="31">
        <f t="shared" si="13"/>
        <v>62.269503546099294</v>
      </c>
      <c r="AC36" s="31">
        <v>0</v>
      </c>
      <c r="AD36" s="31">
        <f t="shared" si="14"/>
        <v>0</v>
      </c>
      <c r="AE36" s="31">
        <v>0</v>
      </c>
      <c r="AF36" s="31">
        <f t="shared" si="15"/>
        <v>0</v>
      </c>
      <c r="AG36" s="92">
        <f t="shared" si="16"/>
        <v>0</v>
      </c>
      <c r="AH36" s="31">
        <f t="shared" si="17"/>
        <v>0</v>
      </c>
      <c r="AI36" s="93">
        <v>332</v>
      </c>
      <c r="AJ36" s="31">
        <f t="shared" si="18"/>
        <v>93.521126760563376</v>
      </c>
      <c r="AK36" s="31">
        <f>(AD36+X36+R36+L36+'41'!K36+'41'!Q36+'41'!W36+'41'!AC36+'41'!AI36)/8</f>
        <v>63.637005649717516</v>
      </c>
      <c r="AL36" s="31">
        <f>(AJ36+AF36+Z36+T36+N36+'41'!M36+'41'!S36+'41'!Y36+'41'!AE36+'41'!AK36)/9</f>
        <v>61.751944841350841</v>
      </c>
      <c r="AM36" s="31">
        <f>(AJ36+AH36+AB36+V36+P36+'41'!O36+'41'!U36+'41'!AA36+'41'!AG36+'41'!AM36)/9</f>
        <v>64.364854122649945</v>
      </c>
    </row>
    <row r="37" spans="1:39" ht="19.5" customHeight="1">
      <c r="A37" s="27">
        <v>26</v>
      </c>
      <c r="B37" s="28" t="str">
        <f>'[1]11'!B34</f>
        <v>Ponorogo</v>
      </c>
      <c r="C37" s="28" t="str">
        <f>'[1]11'!C34</f>
        <v>Po. Utara</v>
      </c>
      <c r="D37" s="90">
        <v>242</v>
      </c>
      <c r="E37" s="90">
        <v>244</v>
      </c>
      <c r="F37" s="28">
        <f t="shared" si="0"/>
        <v>486</v>
      </c>
      <c r="G37" s="28">
        <f>'41'!G37</f>
        <v>245</v>
      </c>
      <c r="H37" s="28">
        <f>'41'!H37</f>
        <v>235</v>
      </c>
      <c r="I37" s="28">
        <f t="shared" si="1"/>
        <v>480</v>
      </c>
      <c r="J37" s="32">
        <v>242</v>
      </c>
      <c r="K37" s="91">
        <v>180</v>
      </c>
      <c r="L37" s="31">
        <f t="shared" si="2"/>
        <v>73.469387755102048</v>
      </c>
      <c r="M37" s="91">
        <v>152</v>
      </c>
      <c r="N37" s="31">
        <f t="shared" si="3"/>
        <v>64.680851063829792</v>
      </c>
      <c r="O37" s="92">
        <f t="shared" si="4"/>
        <v>332</v>
      </c>
      <c r="P37" s="31">
        <f t="shared" si="5"/>
        <v>69.166666666666671</v>
      </c>
      <c r="Q37" s="91">
        <v>177</v>
      </c>
      <c r="R37" s="31">
        <f t="shared" si="6"/>
        <v>72.244897959183675</v>
      </c>
      <c r="S37" s="91">
        <v>159</v>
      </c>
      <c r="T37" s="31">
        <f t="shared" si="7"/>
        <v>67.659574468085111</v>
      </c>
      <c r="U37" s="92">
        <f t="shared" si="8"/>
        <v>336</v>
      </c>
      <c r="V37" s="31">
        <f t="shared" si="9"/>
        <v>70</v>
      </c>
      <c r="W37" s="32">
        <v>210</v>
      </c>
      <c r="X37" s="31">
        <f t="shared" si="10"/>
        <v>85.714285714285708</v>
      </c>
      <c r="Y37" s="32">
        <v>167</v>
      </c>
      <c r="Z37" s="31">
        <f t="shared" si="11"/>
        <v>71.063829787234042</v>
      </c>
      <c r="AA37" s="29">
        <f t="shared" si="12"/>
        <v>377</v>
      </c>
      <c r="AB37" s="31">
        <f t="shared" si="13"/>
        <v>78.541666666666671</v>
      </c>
      <c r="AC37" s="31">
        <v>0</v>
      </c>
      <c r="AD37" s="31">
        <f t="shared" si="14"/>
        <v>0</v>
      </c>
      <c r="AE37" s="31">
        <v>0</v>
      </c>
      <c r="AF37" s="31">
        <f t="shared" si="15"/>
        <v>0</v>
      </c>
      <c r="AG37" s="92">
        <f t="shared" si="16"/>
        <v>0</v>
      </c>
      <c r="AH37" s="31">
        <f t="shared" si="17"/>
        <v>0</v>
      </c>
      <c r="AI37" s="93">
        <v>500</v>
      </c>
      <c r="AJ37" s="31">
        <f t="shared" si="18"/>
        <v>206.61157024793386</v>
      </c>
      <c r="AK37" s="31">
        <f>(AD37+X37+R37+L37+'41'!K37+'41'!Q37+'41'!W37+'41'!AC37+'41'!AI37)/8</f>
        <v>71.623798279642443</v>
      </c>
      <c r="AL37" s="31">
        <f>(AJ37+AF37+Z37+T37+N37+'41'!M37+'41'!S37+'41'!Y37+'41'!AE37+'41'!AK37)/9</f>
        <v>81.058418474628013</v>
      </c>
      <c r="AM37" s="31">
        <f>(AJ37+AH37+AB37+V37+P37+'41'!O37+'41'!U37+'41'!AA37+'41'!AG37+'41'!AM37)/9</f>
        <v>83.893340910035633</v>
      </c>
    </row>
    <row r="38" spans="1:39" ht="19.5" customHeight="1">
      <c r="A38" s="27">
        <v>27</v>
      </c>
      <c r="B38" s="28">
        <f>'[1]11'!B35</f>
        <v>0</v>
      </c>
      <c r="C38" s="28" t="str">
        <f>'[1]11'!C35</f>
        <v>Po. Selatan</v>
      </c>
      <c r="D38" s="90">
        <v>219</v>
      </c>
      <c r="E38" s="90">
        <v>220</v>
      </c>
      <c r="F38" s="28">
        <f t="shared" si="0"/>
        <v>439</v>
      </c>
      <c r="G38" s="28">
        <f>'41'!G38</f>
        <v>223</v>
      </c>
      <c r="H38" s="28">
        <f>'41'!H38</f>
        <v>211</v>
      </c>
      <c r="I38" s="28">
        <f t="shared" si="1"/>
        <v>434</v>
      </c>
      <c r="J38" s="32">
        <v>218</v>
      </c>
      <c r="K38" s="91">
        <v>126</v>
      </c>
      <c r="L38" s="31">
        <f t="shared" si="2"/>
        <v>56.502242152466366</v>
      </c>
      <c r="M38" s="91">
        <v>134</v>
      </c>
      <c r="N38" s="31">
        <f t="shared" si="3"/>
        <v>63.507109004739334</v>
      </c>
      <c r="O38" s="92">
        <f t="shared" si="4"/>
        <v>260</v>
      </c>
      <c r="P38" s="31">
        <f t="shared" si="5"/>
        <v>59.907834101382484</v>
      </c>
      <c r="Q38" s="91">
        <v>129</v>
      </c>
      <c r="R38" s="31">
        <f t="shared" si="6"/>
        <v>57.847533632286996</v>
      </c>
      <c r="S38" s="91">
        <v>131</v>
      </c>
      <c r="T38" s="31">
        <f t="shared" si="7"/>
        <v>62.085308056872037</v>
      </c>
      <c r="U38" s="92">
        <f t="shared" si="8"/>
        <v>260</v>
      </c>
      <c r="V38" s="31">
        <f t="shared" si="9"/>
        <v>59.907834101382484</v>
      </c>
      <c r="W38" s="32">
        <v>151</v>
      </c>
      <c r="X38" s="31">
        <f t="shared" si="10"/>
        <v>67.713004484304932</v>
      </c>
      <c r="Y38" s="32">
        <v>138</v>
      </c>
      <c r="Z38" s="31">
        <f t="shared" si="11"/>
        <v>65.402843601895739</v>
      </c>
      <c r="AA38" s="29">
        <f t="shared" si="12"/>
        <v>289</v>
      </c>
      <c r="AB38" s="31">
        <f t="shared" si="13"/>
        <v>66.589861751152071</v>
      </c>
      <c r="AC38" s="31">
        <v>0</v>
      </c>
      <c r="AD38" s="31">
        <f t="shared" si="14"/>
        <v>0</v>
      </c>
      <c r="AE38" s="31">
        <v>0</v>
      </c>
      <c r="AF38" s="31">
        <f t="shared" si="15"/>
        <v>0</v>
      </c>
      <c r="AG38" s="92">
        <f t="shared" si="16"/>
        <v>0</v>
      </c>
      <c r="AH38" s="31">
        <f t="shared" si="17"/>
        <v>0</v>
      </c>
      <c r="AI38" s="93">
        <v>197</v>
      </c>
      <c r="AJ38" s="31">
        <f t="shared" si="18"/>
        <v>90.366972477064223</v>
      </c>
      <c r="AK38" s="31">
        <f>(AD38+X38+R38+L38+'41'!K38+'41'!Q38+'41'!W38+'41'!AC38+'41'!AI38)/8</f>
        <v>61.702960869832296</v>
      </c>
      <c r="AL38" s="31">
        <f>(AJ38+AF38+Z38+T38+N38+'41'!M38+'41'!S38+'41'!Y38+'41'!AE38+'41'!AK38)/9</f>
        <v>62.426480114857867</v>
      </c>
      <c r="AM38" s="31">
        <f>(AJ38+AH38+AB38+V38+P38+'41'!O38+'41'!U38+'41'!AA38+'41'!AG38+'41'!AM38)/9</f>
        <v>63.630019465506088</v>
      </c>
    </row>
    <row r="39" spans="1:39" ht="19.5" customHeight="1">
      <c r="A39" s="27">
        <v>28</v>
      </c>
      <c r="B39" s="28" t="str">
        <f>'[1]11'!B36</f>
        <v>Babadan</v>
      </c>
      <c r="C39" s="28" t="str">
        <f>'[1]11'!C36</f>
        <v>Babadan</v>
      </c>
      <c r="D39" s="90">
        <v>244</v>
      </c>
      <c r="E39" s="90">
        <v>246</v>
      </c>
      <c r="F39" s="28">
        <f t="shared" si="0"/>
        <v>490</v>
      </c>
      <c r="G39" s="28">
        <f>'41'!G39</f>
        <v>248</v>
      </c>
      <c r="H39" s="28">
        <f>'41'!H39</f>
        <v>236</v>
      </c>
      <c r="I39" s="28">
        <f t="shared" si="1"/>
        <v>484</v>
      </c>
      <c r="J39" s="32">
        <v>243</v>
      </c>
      <c r="K39" s="91">
        <v>146</v>
      </c>
      <c r="L39" s="31">
        <f t="shared" si="2"/>
        <v>58.870967741935488</v>
      </c>
      <c r="M39" s="91">
        <v>132</v>
      </c>
      <c r="N39" s="31">
        <f t="shared" si="3"/>
        <v>55.932203389830505</v>
      </c>
      <c r="O39" s="92">
        <f t="shared" si="4"/>
        <v>278</v>
      </c>
      <c r="P39" s="31">
        <f t="shared" si="5"/>
        <v>57.438016528925615</v>
      </c>
      <c r="Q39" s="91">
        <v>131</v>
      </c>
      <c r="R39" s="31">
        <f t="shared" si="6"/>
        <v>52.822580645161288</v>
      </c>
      <c r="S39" s="91">
        <v>126</v>
      </c>
      <c r="T39" s="31">
        <f t="shared" si="7"/>
        <v>53.389830508474581</v>
      </c>
      <c r="U39" s="92">
        <f t="shared" si="8"/>
        <v>257</v>
      </c>
      <c r="V39" s="31">
        <f t="shared" si="9"/>
        <v>53.099173553719005</v>
      </c>
      <c r="W39" s="32">
        <v>135</v>
      </c>
      <c r="X39" s="31">
        <f t="shared" si="10"/>
        <v>54.435483870967737</v>
      </c>
      <c r="Y39" s="32">
        <v>134</v>
      </c>
      <c r="Z39" s="31">
        <f t="shared" si="11"/>
        <v>56.779661016949156</v>
      </c>
      <c r="AA39" s="29">
        <f t="shared" si="12"/>
        <v>269</v>
      </c>
      <c r="AB39" s="31">
        <f t="shared" si="13"/>
        <v>55.578512396694215</v>
      </c>
      <c r="AC39" s="31">
        <v>0</v>
      </c>
      <c r="AD39" s="31">
        <f t="shared" si="14"/>
        <v>0</v>
      </c>
      <c r="AE39" s="31">
        <v>0</v>
      </c>
      <c r="AF39" s="31">
        <f t="shared" si="15"/>
        <v>0</v>
      </c>
      <c r="AG39" s="92">
        <f t="shared" si="16"/>
        <v>0</v>
      </c>
      <c r="AH39" s="31">
        <f t="shared" si="17"/>
        <v>0</v>
      </c>
      <c r="AI39" s="93">
        <v>185</v>
      </c>
      <c r="AJ39" s="31">
        <f t="shared" si="18"/>
        <v>76.13168724279835</v>
      </c>
      <c r="AK39" s="31">
        <f>(AD39+X39+R39+L39+'41'!K39+'41'!Q39+'41'!W39+'41'!AC39+'41'!AI39)/8</f>
        <v>55.829422263352726</v>
      </c>
      <c r="AL39" s="31">
        <f>(AJ39+AF39+Z39+T39+N39+'41'!M39+'41'!S39+'41'!Y39+'41'!AE39+'41'!AK39)/9</f>
        <v>58.243192845543575</v>
      </c>
      <c r="AM39" s="31">
        <f>(AJ39+AH39+AB39+V39+P39+'41'!O39+'41'!U39+'41'!AA39+'41'!AG39+'41'!AM39)/9</f>
        <v>58.161387036647575</v>
      </c>
    </row>
    <row r="40" spans="1:39" ht="19.5" customHeight="1">
      <c r="A40" s="27">
        <v>29</v>
      </c>
      <c r="B40" s="28">
        <f>'[1]11'!B37</f>
        <v>0</v>
      </c>
      <c r="C40" s="28" t="str">
        <f>'[1]11'!C37</f>
        <v>Sukosari</v>
      </c>
      <c r="D40" s="90">
        <v>178</v>
      </c>
      <c r="E40" s="90">
        <v>181</v>
      </c>
      <c r="F40" s="28">
        <f t="shared" si="0"/>
        <v>359</v>
      </c>
      <c r="G40" s="28">
        <f>'41'!G40</f>
        <v>182</v>
      </c>
      <c r="H40" s="28">
        <f>'41'!H40</f>
        <v>173</v>
      </c>
      <c r="I40" s="28">
        <f t="shared" si="1"/>
        <v>355</v>
      </c>
      <c r="J40" s="32">
        <v>179</v>
      </c>
      <c r="K40" s="91">
        <v>108</v>
      </c>
      <c r="L40" s="31">
        <f t="shared" si="2"/>
        <v>59.340659340659343</v>
      </c>
      <c r="M40" s="91">
        <v>117</v>
      </c>
      <c r="N40" s="31">
        <f t="shared" si="3"/>
        <v>67.630057803468219</v>
      </c>
      <c r="O40" s="92">
        <f t="shared" si="4"/>
        <v>225</v>
      </c>
      <c r="P40" s="31">
        <f t="shared" si="5"/>
        <v>63.380281690140848</v>
      </c>
      <c r="Q40" s="91">
        <v>133</v>
      </c>
      <c r="R40" s="31">
        <f t="shared" si="6"/>
        <v>73.076923076923066</v>
      </c>
      <c r="S40" s="91">
        <v>136</v>
      </c>
      <c r="T40" s="31">
        <f t="shared" si="7"/>
        <v>78.612716763005778</v>
      </c>
      <c r="U40" s="92">
        <f t="shared" si="8"/>
        <v>269</v>
      </c>
      <c r="V40" s="31">
        <f t="shared" si="9"/>
        <v>75.774647887323937</v>
      </c>
      <c r="W40" s="32">
        <v>135</v>
      </c>
      <c r="X40" s="31">
        <f t="shared" si="10"/>
        <v>74.175824175824175</v>
      </c>
      <c r="Y40" s="32">
        <v>125</v>
      </c>
      <c r="Z40" s="31">
        <f t="shared" si="11"/>
        <v>72.25433526011561</v>
      </c>
      <c r="AA40" s="29">
        <f t="shared" si="12"/>
        <v>260</v>
      </c>
      <c r="AB40" s="31">
        <f t="shared" si="13"/>
        <v>73.239436619718319</v>
      </c>
      <c r="AC40" s="31">
        <v>0</v>
      </c>
      <c r="AD40" s="31">
        <f t="shared" si="14"/>
        <v>0</v>
      </c>
      <c r="AE40" s="31">
        <v>0</v>
      </c>
      <c r="AF40" s="31">
        <f t="shared" si="15"/>
        <v>0</v>
      </c>
      <c r="AG40" s="92">
        <f t="shared" si="16"/>
        <v>0</v>
      </c>
      <c r="AH40" s="31">
        <f t="shared" si="17"/>
        <v>0</v>
      </c>
      <c r="AI40" s="93">
        <v>159</v>
      </c>
      <c r="AJ40" s="31">
        <f t="shared" si="18"/>
        <v>88.826815642458101</v>
      </c>
      <c r="AK40" s="31">
        <f>(AD40+X40+R40+L40+'41'!K40+'41'!Q40+'41'!W40+'41'!AC40+'41'!AI40)/8</f>
        <v>62.711445857513276</v>
      </c>
      <c r="AL40" s="31">
        <f>(AJ40+AF40+Z40+T40+N40+'41'!M40+'41'!S40+'41'!Y40+'41'!AE40+'41'!AK40)/9</f>
        <v>70.781514522588381</v>
      </c>
      <c r="AM40" s="31">
        <f>(AJ40+AH40+AB40+V40+P40+'41'!O40+'41'!U40+'41'!AA40+'41'!AG40+'41'!AM40)/9</f>
        <v>68.165643148506831</v>
      </c>
    </row>
    <row r="41" spans="1:39" ht="19.5" customHeight="1">
      <c r="A41" s="27">
        <v>30</v>
      </c>
      <c r="B41" s="28" t="str">
        <f>'[1]11'!B38</f>
        <v>Jenangan</v>
      </c>
      <c r="C41" s="28" t="str">
        <f>'[1]11'!C38</f>
        <v>Jenangan</v>
      </c>
      <c r="D41" s="90">
        <v>232</v>
      </c>
      <c r="E41" s="90">
        <v>234</v>
      </c>
      <c r="F41" s="28">
        <f t="shared" si="0"/>
        <v>466</v>
      </c>
      <c r="G41" s="28">
        <f>'41'!G41</f>
        <v>236</v>
      </c>
      <c r="H41" s="28">
        <f>'41'!H41</f>
        <v>224</v>
      </c>
      <c r="I41" s="28">
        <f t="shared" si="1"/>
        <v>460</v>
      </c>
      <c r="J41" s="32">
        <v>231</v>
      </c>
      <c r="K41" s="91">
        <v>130</v>
      </c>
      <c r="L41" s="31">
        <f t="shared" si="2"/>
        <v>55.084745762711862</v>
      </c>
      <c r="M41" s="91">
        <v>113</v>
      </c>
      <c r="N41" s="31">
        <f t="shared" si="3"/>
        <v>50.446428571428569</v>
      </c>
      <c r="O41" s="92">
        <f t="shared" si="4"/>
        <v>243</v>
      </c>
      <c r="P41" s="31">
        <f t="shared" si="5"/>
        <v>52.826086956521735</v>
      </c>
      <c r="Q41" s="91">
        <v>131</v>
      </c>
      <c r="R41" s="31">
        <f t="shared" si="6"/>
        <v>55.508474576271183</v>
      </c>
      <c r="S41" s="91">
        <v>128</v>
      </c>
      <c r="T41" s="31">
        <f t="shared" si="7"/>
        <v>57.142857142857139</v>
      </c>
      <c r="U41" s="92">
        <f t="shared" si="8"/>
        <v>259</v>
      </c>
      <c r="V41" s="31">
        <f t="shared" si="9"/>
        <v>56.304347826086953</v>
      </c>
      <c r="W41" s="32">
        <v>136</v>
      </c>
      <c r="X41" s="31">
        <f t="shared" si="10"/>
        <v>57.627118644067799</v>
      </c>
      <c r="Y41" s="32">
        <v>140</v>
      </c>
      <c r="Z41" s="31">
        <f t="shared" si="11"/>
        <v>62.5</v>
      </c>
      <c r="AA41" s="29">
        <f t="shared" si="12"/>
        <v>276</v>
      </c>
      <c r="AB41" s="31">
        <f t="shared" si="13"/>
        <v>60</v>
      </c>
      <c r="AC41" s="31">
        <v>0</v>
      </c>
      <c r="AD41" s="31">
        <f t="shared" si="14"/>
        <v>0</v>
      </c>
      <c r="AE41" s="31">
        <v>0</v>
      </c>
      <c r="AF41" s="31">
        <f t="shared" si="15"/>
        <v>0</v>
      </c>
      <c r="AG41" s="92">
        <f t="shared" si="16"/>
        <v>0</v>
      </c>
      <c r="AH41" s="31">
        <f t="shared" si="17"/>
        <v>0</v>
      </c>
      <c r="AI41" s="93">
        <v>196</v>
      </c>
      <c r="AJ41" s="31">
        <f t="shared" si="18"/>
        <v>84.848484848484844</v>
      </c>
      <c r="AK41" s="31">
        <f>(AD41+X41+R41+L41+'41'!K41+'41'!Q41+'41'!W41+'41'!AC41+'41'!AI41)/8</f>
        <v>54.960549386323798</v>
      </c>
      <c r="AL41" s="31">
        <f>(AJ41+AF41+Z41+T41+N41+'41'!M41+'41'!S41+'41'!Y41+'41'!AE41+'41'!AK41)/9</f>
        <v>59.884213009213013</v>
      </c>
      <c r="AM41" s="31">
        <f>(AJ41+AH41+AB41+V41+P41+'41'!O41+'41'!U41+'41'!AA41+'41'!AG41+'41'!AM41)/9</f>
        <v>59.064564912670917</v>
      </c>
    </row>
    <row r="42" spans="1:39" ht="19.5" customHeight="1">
      <c r="A42" s="27">
        <v>31</v>
      </c>
      <c r="B42" s="28">
        <f>'[1]11'!B39</f>
        <v>0</v>
      </c>
      <c r="C42" s="28" t="str">
        <f>'[1]11'!C39</f>
        <v>Setono</v>
      </c>
      <c r="D42" s="90">
        <v>141</v>
      </c>
      <c r="E42" s="90">
        <v>143</v>
      </c>
      <c r="F42" s="28">
        <f t="shared" si="0"/>
        <v>284</v>
      </c>
      <c r="G42" s="28">
        <f>'41'!G42</f>
        <v>143</v>
      </c>
      <c r="H42" s="28">
        <f>'41'!H42</f>
        <v>137</v>
      </c>
      <c r="I42" s="28">
        <f t="shared" si="1"/>
        <v>280</v>
      </c>
      <c r="J42" s="32">
        <v>142</v>
      </c>
      <c r="K42" s="91">
        <v>99</v>
      </c>
      <c r="L42" s="31">
        <f t="shared" si="2"/>
        <v>69.230769230769226</v>
      </c>
      <c r="M42" s="91">
        <v>94</v>
      </c>
      <c r="N42" s="31">
        <f t="shared" si="3"/>
        <v>68.613138686131393</v>
      </c>
      <c r="O42" s="92">
        <f t="shared" si="4"/>
        <v>193</v>
      </c>
      <c r="P42" s="31">
        <f t="shared" si="5"/>
        <v>68.928571428571431</v>
      </c>
      <c r="Q42" s="91">
        <v>105</v>
      </c>
      <c r="R42" s="31">
        <f t="shared" si="6"/>
        <v>73.426573426573427</v>
      </c>
      <c r="S42" s="91">
        <v>86</v>
      </c>
      <c r="T42" s="31">
        <f t="shared" si="7"/>
        <v>62.773722627737229</v>
      </c>
      <c r="U42" s="92">
        <f t="shared" si="8"/>
        <v>191</v>
      </c>
      <c r="V42" s="31">
        <f t="shared" si="9"/>
        <v>68.214285714285722</v>
      </c>
      <c r="W42" s="32">
        <v>106</v>
      </c>
      <c r="X42" s="31">
        <f t="shared" si="10"/>
        <v>74.12587412587412</v>
      </c>
      <c r="Y42" s="32">
        <v>89</v>
      </c>
      <c r="Z42" s="31">
        <f t="shared" si="11"/>
        <v>64.96350364963503</v>
      </c>
      <c r="AA42" s="29">
        <f t="shared" si="12"/>
        <v>195</v>
      </c>
      <c r="AB42" s="31">
        <f t="shared" si="13"/>
        <v>69.642857142857139</v>
      </c>
      <c r="AC42" s="31">
        <v>0</v>
      </c>
      <c r="AD42" s="31">
        <f t="shared" si="14"/>
        <v>0</v>
      </c>
      <c r="AE42" s="31">
        <v>0</v>
      </c>
      <c r="AF42" s="31">
        <f t="shared" si="15"/>
        <v>0</v>
      </c>
      <c r="AG42" s="92">
        <f t="shared" si="16"/>
        <v>0</v>
      </c>
      <c r="AH42" s="31">
        <f t="shared" si="17"/>
        <v>0</v>
      </c>
      <c r="AI42" s="93">
        <v>137</v>
      </c>
      <c r="AJ42" s="31">
        <f t="shared" si="18"/>
        <v>96.478873239436624</v>
      </c>
      <c r="AK42" s="31">
        <f>(AD42+X42+R42+L42+'41'!K42+'41'!Q42+'41'!W42+'41'!AC42+'41'!AI42)/8</f>
        <v>70.300798492287853</v>
      </c>
      <c r="AL42" s="31">
        <f>(AJ42+AF42+Z42+T42+N42+'41'!M42+'41'!S42+'41'!Y42+'41'!AE42+'41'!AK42)/9</f>
        <v>69.377761929422249</v>
      </c>
      <c r="AM42" s="31">
        <f>(AJ42+AH42+AB42+V42+P42+'41'!O42+'41'!U42+'41'!AA42+'41'!AG42+'41'!AM42)/9</f>
        <v>71.308964900514198</v>
      </c>
    </row>
    <row r="43" spans="1:39" ht="19.5" customHeight="1">
      <c r="A43" s="27">
        <v>32</v>
      </c>
      <c r="B43" s="28" t="str">
        <f>'[1]11'!B40</f>
        <v>Ngebel</v>
      </c>
      <c r="C43" s="28" t="str">
        <f>'[1]11'!C40</f>
        <v>Ngebel</v>
      </c>
      <c r="D43" s="90">
        <v>131</v>
      </c>
      <c r="E43" s="90">
        <v>130</v>
      </c>
      <c r="F43" s="28">
        <f t="shared" si="0"/>
        <v>261</v>
      </c>
      <c r="G43" s="28">
        <f>'41'!G43</f>
        <v>133</v>
      </c>
      <c r="H43" s="28">
        <f>'41'!H43</f>
        <v>125</v>
      </c>
      <c r="I43" s="28">
        <f t="shared" si="1"/>
        <v>258</v>
      </c>
      <c r="J43" s="32">
        <v>129</v>
      </c>
      <c r="K43" s="91">
        <v>85</v>
      </c>
      <c r="L43" s="31">
        <f t="shared" si="2"/>
        <v>63.909774436090231</v>
      </c>
      <c r="M43" s="91">
        <v>77</v>
      </c>
      <c r="N43" s="31">
        <f t="shared" si="3"/>
        <v>61.6</v>
      </c>
      <c r="O43" s="92">
        <f t="shared" si="4"/>
        <v>162</v>
      </c>
      <c r="P43" s="31">
        <f t="shared" si="5"/>
        <v>62.790697674418603</v>
      </c>
      <c r="Q43" s="91">
        <v>78</v>
      </c>
      <c r="R43" s="31">
        <f t="shared" si="6"/>
        <v>58.646616541353382</v>
      </c>
      <c r="S43" s="91">
        <v>73</v>
      </c>
      <c r="T43" s="31">
        <f t="shared" si="7"/>
        <v>58.4</v>
      </c>
      <c r="U43" s="92">
        <f t="shared" si="8"/>
        <v>151</v>
      </c>
      <c r="V43" s="31">
        <f t="shared" si="9"/>
        <v>58.527131782945737</v>
      </c>
      <c r="W43" s="32">
        <v>86</v>
      </c>
      <c r="X43" s="31">
        <f t="shared" si="10"/>
        <v>64.661654135338338</v>
      </c>
      <c r="Y43" s="32">
        <v>66</v>
      </c>
      <c r="Z43" s="31">
        <f t="shared" si="11"/>
        <v>52.800000000000004</v>
      </c>
      <c r="AA43" s="29">
        <f t="shared" si="12"/>
        <v>152</v>
      </c>
      <c r="AB43" s="31">
        <f t="shared" si="13"/>
        <v>58.914728682170548</v>
      </c>
      <c r="AC43" s="31">
        <v>0</v>
      </c>
      <c r="AD43" s="31">
        <f t="shared" si="14"/>
        <v>0</v>
      </c>
      <c r="AE43" s="31">
        <v>0</v>
      </c>
      <c r="AF43" s="31">
        <f t="shared" si="15"/>
        <v>0</v>
      </c>
      <c r="AG43" s="92">
        <f t="shared" si="16"/>
        <v>0</v>
      </c>
      <c r="AH43" s="31">
        <f t="shared" si="17"/>
        <v>0</v>
      </c>
      <c r="AI43" s="93">
        <v>84</v>
      </c>
      <c r="AJ43" s="31">
        <f t="shared" si="18"/>
        <v>65.116279069767444</v>
      </c>
      <c r="AK43" s="31">
        <f>(AD43+X43+R43+L43+'41'!K43+'41'!Q43+'41'!W43+'41'!AC43+'41'!AI43)/8</f>
        <v>61.903087872352636</v>
      </c>
      <c r="AL43" s="31">
        <f>(AJ43+AF43+Z43+T43+N43+'41'!M43+'41'!S43+'41'!Y43+'41'!AE43+'41'!AK43)/9</f>
        <v>59.713774597495529</v>
      </c>
      <c r="AM43" s="31">
        <f>(AJ43+AH43+AB43+V43+P43+'41'!O43+'41'!U43+'41'!AA43+'41'!AG43+'41'!AM43)/9</f>
        <v>61.011118041323861</v>
      </c>
    </row>
    <row r="44" spans="1:39" ht="19.5" customHeight="1">
      <c r="A44" s="105" t="s">
        <v>17</v>
      </c>
      <c r="B44" s="105"/>
      <c r="C44" s="106"/>
      <c r="D44" s="105">
        <f t="shared" ref="D44:K44" si="19">SUM(D12:D43)</f>
        <v>5831</v>
      </c>
      <c r="E44" s="105">
        <f t="shared" si="19"/>
        <v>5882</v>
      </c>
      <c r="F44" s="106">
        <f t="shared" si="19"/>
        <v>11713</v>
      </c>
      <c r="G44" s="105">
        <f t="shared" si="19"/>
        <v>5930</v>
      </c>
      <c r="H44" s="105">
        <f t="shared" si="19"/>
        <v>5637</v>
      </c>
      <c r="I44" s="105">
        <f t="shared" si="19"/>
        <v>11567</v>
      </c>
      <c r="J44" s="106">
        <f t="shared" si="19"/>
        <v>5817</v>
      </c>
      <c r="K44" s="107">
        <f t="shared" si="19"/>
        <v>3805</v>
      </c>
      <c r="L44" s="31">
        <f t="shared" si="2"/>
        <v>64.165261382799315</v>
      </c>
      <c r="M44" s="107">
        <f>SUM(M12:M43)</f>
        <v>3515</v>
      </c>
      <c r="N44" s="31">
        <f t="shared" si="3"/>
        <v>62.355863047720419</v>
      </c>
      <c r="O44" s="107">
        <f>SUM(O12:O43)</f>
        <v>7320</v>
      </c>
      <c r="P44" s="31">
        <f t="shared" si="5"/>
        <v>63.283478862280631</v>
      </c>
      <c r="Q44" s="107">
        <f>SUM(Q12:Q43)</f>
        <v>3802</v>
      </c>
      <c r="R44" s="31">
        <f t="shared" si="6"/>
        <v>64.114671163575039</v>
      </c>
      <c r="S44" s="107">
        <f>SUM(S12:S43)</f>
        <v>3559</v>
      </c>
      <c r="T44" s="31">
        <f t="shared" si="7"/>
        <v>63.136420081603696</v>
      </c>
      <c r="U44" s="107">
        <f>SUM(U12:U43)</f>
        <v>7361</v>
      </c>
      <c r="V44" s="31">
        <f t="shared" si="9"/>
        <v>63.637935506181378</v>
      </c>
      <c r="W44" s="106">
        <f>SUM(W12:W43)</f>
        <v>4071</v>
      </c>
      <c r="X44" s="31">
        <f t="shared" si="10"/>
        <v>68.650927487352448</v>
      </c>
      <c r="Y44" s="106">
        <f>SUM(Y12:Y43)</f>
        <v>3689</v>
      </c>
      <c r="Z44" s="31">
        <f t="shared" si="11"/>
        <v>65.442611318076999</v>
      </c>
      <c r="AA44" s="106">
        <f>SUM(AA12:AA43)</f>
        <v>7760</v>
      </c>
      <c r="AB44" s="31">
        <f t="shared" si="13"/>
        <v>67.087403821215531</v>
      </c>
      <c r="AC44" s="108">
        <f>SUM(AC12:AC43)</f>
        <v>0</v>
      </c>
      <c r="AD44" s="31">
        <f t="shared" si="14"/>
        <v>0</v>
      </c>
      <c r="AE44" s="108">
        <f>SUM(AE12:AE43)</f>
        <v>0</v>
      </c>
      <c r="AF44" s="31">
        <f t="shared" si="15"/>
        <v>0</v>
      </c>
      <c r="AG44" s="107">
        <f>SUM(AG12:AG43)</f>
        <v>0</v>
      </c>
      <c r="AH44" s="31">
        <f t="shared" si="17"/>
        <v>0</v>
      </c>
      <c r="AI44" s="107">
        <f>SUM(AI12:AI43)</f>
        <v>5338</v>
      </c>
      <c r="AJ44" s="31">
        <f t="shared" si="18"/>
        <v>91.765514870208008</v>
      </c>
      <c r="AK44" s="31">
        <f>(AD44+X44+R44+L44+'41'!K44+'41'!Q44+'41'!W44+'41'!AC44+'41'!AI44)/8</f>
        <v>64.757420072341148</v>
      </c>
      <c r="AL44" s="31">
        <f>(AJ44+AF44+Z44+T44+N44+'41'!M44+'41'!S44+'41'!Y44+'41'!AE44+'41'!AK44)/9</f>
        <v>65.548258864643174</v>
      </c>
      <c r="AM44" s="31">
        <f>(AJ44+AH44+AB44+V44+P44+'41'!O44+'41'!U44+'41'!AA44+'41'!AG44+'41'!AM44)/9</f>
        <v>66.662261141024331</v>
      </c>
    </row>
    <row r="45" spans="1:39" ht="15.7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5.75" customHeight="1">
      <c r="A46" s="2" t="s">
        <v>43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5.75" customHeight="1">
      <c r="A47" s="2" t="s">
        <v>44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5.75" customHeight="1">
      <c r="A48" s="2"/>
      <c r="B48" s="79" t="s">
        <v>45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15.75" customHeight="1">
      <c r="A49" s="2"/>
      <c r="B49" s="2" t="s">
        <v>46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5.75" customHeight="1"/>
    <row r="251" spans="1:39" ht="15.75" customHeight="1"/>
    <row r="252" spans="1:39" ht="15.75" customHeight="1"/>
    <row r="253" spans="1:39" ht="15.75" customHeight="1"/>
    <row r="254" spans="1:39" ht="15.75" customHeight="1"/>
    <row r="255" spans="1:39" ht="15.75" customHeight="1"/>
    <row r="256" spans="1:3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Y9:Z9"/>
    <mergeCell ref="AA9:AB9"/>
    <mergeCell ref="AC9:AD9"/>
    <mergeCell ref="AE9:AF9"/>
    <mergeCell ref="AG9:AH9"/>
    <mergeCell ref="AI9:AJ9"/>
    <mergeCell ref="W8:AB8"/>
    <mergeCell ref="AC8:AH8"/>
    <mergeCell ref="AI8:AJ8"/>
    <mergeCell ref="K9:L9"/>
    <mergeCell ref="M9:N9"/>
    <mergeCell ref="O9:P9"/>
    <mergeCell ref="Q9:R9"/>
    <mergeCell ref="S9:T9"/>
    <mergeCell ref="U9:V9"/>
    <mergeCell ref="W9:X9"/>
    <mergeCell ref="A3:AM3"/>
    <mergeCell ref="A7:A10"/>
    <mergeCell ref="B7:B10"/>
    <mergeCell ref="C7:C10"/>
    <mergeCell ref="D7:F9"/>
    <mergeCell ref="G7:I9"/>
    <mergeCell ref="J7:J9"/>
    <mergeCell ref="K7:AM7"/>
    <mergeCell ref="K8:P8"/>
    <mergeCell ref="Q8:V8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38</vt:lpstr>
      <vt:lpstr>39</vt:lpstr>
      <vt:lpstr>40</vt:lpstr>
      <vt:lpstr>41</vt:lpstr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2026-05-22T21:49:37Z</dcterms:created>
  <dcterms:modified xsi:type="dcterms:W3CDTF">2026-05-22T21:50:27Z</dcterms:modified>
</cp:coreProperties>
</file>