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2\PROFIL KESEHATAN 2022\"/>
    </mc:Choice>
  </mc:AlternateContent>
  <xr:revisionPtr revIDLastSave="0" documentId="13_ncr:1_{64F93B27-CB69-46F6-BE4A-6074ADB8767B}" xr6:coauthVersionLast="47" xr6:coauthVersionMax="47" xr10:uidLastSave="{00000000-0000-0000-0000-000000000000}"/>
  <bookViews>
    <workbookView xWindow="-120" yWindow="-120" windowWidth="29040" windowHeight="15720" activeTab="1" xr2:uid="{48492ABD-5AC5-4321-B795-F372A29C9F41}"/>
  </bookViews>
  <sheets>
    <sheet name="HIPERTENSI" sheetId="1" r:id="rId1"/>
    <sheet name="DM" sheetId="2" r:id="rId2"/>
    <sheet name="ODGJ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3" l="1"/>
  <c r="F41" i="3" s="1"/>
  <c r="D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D3" i="3"/>
  <c r="C3" i="3"/>
  <c r="E39" i="2"/>
  <c r="D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E3" i="2"/>
  <c r="D3" i="2"/>
  <c r="I40" i="1"/>
  <c r="J40" i="1" s="1"/>
  <c r="G40" i="1"/>
  <c r="H40" i="1" s="1"/>
  <c r="E40" i="1"/>
  <c r="D40" i="1"/>
  <c r="F40" i="1" s="1"/>
  <c r="K39" i="1"/>
  <c r="L39" i="1" s="1"/>
  <c r="J39" i="1"/>
  <c r="F39" i="1"/>
  <c r="K38" i="1"/>
  <c r="L38" i="1" s="1"/>
  <c r="J38" i="1"/>
  <c r="F38" i="1"/>
  <c r="K37" i="1"/>
  <c r="L37" i="1" s="1"/>
  <c r="J37" i="1"/>
  <c r="H37" i="1"/>
  <c r="F37" i="1"/>
  <c r="K36" i="1"/>
  <c r="L36" i="1" s="1"/>
  <c r="J36" i="1"/>
  <c r="H36" i="1"/>
  <c r="F36" i="1"/>
  <c r="K35" i="1"/>
  <c r="L35" i="1" s="1"/>
  <c r="J35" i="1"/>
  <c r="H35" i="1"/>
  <c r="F35" i="1"/>
  <c r="K34" i="1"/>
  <c r="L34" i="1" s="1"/>
  <c r="J34" i="1"/>
  <c r="H34" i="1"/>
  <c r="F34" i="1"/>
  <c r="K33" i="1"/>
  <c r="L33" i="1" s="1"/>
  <c r="J33" i="1"/>
  <c r="H33" i="1"/>
  <c r="F33" i="1"/>
  <c r="K32" i="1"/>
  <c r="L32" i="1" s="1"/>
  <c r="J32" i="1"/>
  <c r="H32" i="1"/>
  <c r="F32" i="1"/>
  <c r="K31" i="1"/>
  <c r="J31" i="1"/>
  <c r="H31" i="1"/>
  <c r="F31" i="1"/>
  <c r="K30" i="1"/>
  <c r="L30" i="1" s="1"/>
  <c r="J30" i="1"/>
  <c r="F30" i="1"/>
  <c r="K29" i="1"/>
  <c r="L29" i="1" s="1"/>
  <c r="J29" i="1"/>
  <c r="H29" i="1"/>
  <c r="F29" i="1"/>
  <c r="K28" i="1"/>
  <c r="L28" i="1" s="1"/>
  <c r="J28" i="1"/>
  <c r="H28" i="1"/>
  <c r="F28" i="1"/>
  <c r="K27" i="1"/>
  <c r="J27" i="1"/>
  <c r="H27" i="1"/>
  <c r="F27" i="1"/>
  <c r="L27" i="1" s="1"/>
  <c r="K26" i="1"/>
  <c r="L26" i="1" s="1"/>
  <c r="J26" i="1"/>
  <c r="H26" i="1"/>
  <c r="F26" i="1"/>
  <c r="K25" i="1"/>
  <c r="J25" i="1"/>
  <c r="H25" i="1"/>
  <c r="F25" i="1"/>
  <c r="K24" i="1"/>
  <c r="L24" i="1" s="1"/>
  <c r="J24" i="1"/>
  <c r="H24" i="1"/>
  <c r="F24" i="1"/>
  <c r="K23" i="1"/>
  <c r="J23" i="1"/>
  <c r="H23" i="1"/>
  <c r="F23" i="1"/>
  <c r="L22" i="1"/>
  <c r="K22" i="1"/>
  <c r="J22" i="1"/>
  <c r="H22" i="1"/>
  <c r="F22" i="1"/>
  <c r="K21" i="1"/>
  <c r="J21" i="1"/>
  <c r="H21" i="1"/>
  <c r="F21" i="1"/>
  <c r="K20" i="1"/>
  <c r="J20" i="1"/>
  <c r="H20" i="1"/>
  <c r="F20" i="1"/>
  <c r="K19" i="1"/>
  <c r="J19" i="1"/>
  <c r="H19" i="1"/>
  <c r="F19" i="1"/>
  <c r="K18" i="1"/>
  <c r="J18" i="1"/>
  <c r="H18" i="1"/>
  <c r="F18" i="1"/>
  <c r="K17" i="1"/>
  <c r="J17" i="1"/>
  <c r="H17" i="1"/>
  <c r="F17" i="1"/>
  <c r="K16" i="1"/>
  <c r="J16" i="1"/>
  <c r="H16" i="1"/>
  <c r="F16" i="1"/>
  <c r="K15" i="1"/>
  <c r="J15" i="1"/>
  <c r="H15" i="1"/>
  <c r="F15" i="1"/>
  <c r="K14" i="1"/>
  <c r="L14" i="1" s="1"/>
  <c r="J14" i="1"/>
  <c r="H14" i="1"/>
  <c r="F14" i="1"/>
  <c r="K13" i="1"/>
  <c r="J13" i="1"/>
  <c r="H13" i="1"/>
  <c r="F13" i="1"/>
  <c r="K12" i="1"/>
  <c r="J12" i="1"/>
  <c r="H12" i="1"/>
  <c r="F12" i="1"/>
  <c r="K11" i="1"/>
  <c r="J11" i="1"/>
  <c r="H11" i="1"/>
  <c r="F11" i="1"/>
  <c r="K10" i="1"/>
  <c r="L10" i="1" s="1"/>
  <c r="J10" i="1"/>
  <c r="H10" i="1"/>
  <c r="F10" i="1"/>
  <c r="K9" i="1"/>
  <c r="L9" i="1" s="1"/>
  <c r="J9" i="1"/>
  <c r="H9" i="1"/>
  <c r="F9" i="1"/>
  <c r="G3" i="1"/>
  <c r="F3" i="1"/>
  <c r="K40" i="1" l="1"/>
  <c r="L40" i="1" s="1"/>
  <c r="L13" i="1"/>
  <c r="L15" i="1"/>
  <c r="L17" i="1"/>
  <c r="L19" i="1"/>
  <c r="L21" i="1"/>
  <c r="L23" i="1"/>
  <c r="L25" i="1"/>
  <c r="L31" i="1"/>
  <c r="L12" i="1"/>
  <c r="L16" i="1"/>
  <c r="L18" i="1"/>
  <c r="L20" i="1"/>
  <c r="F39" i="2"/>
  <c r="L11" i="1"/>
</calcChain>
</file>

<file path=xl/sharedStrings.xml><?xml version="1.0" encoding="utf-8"?>
<sst xmlns="http://schemas.openxmlformats.org/spreadsheetml/2006/main" count="197" uniqueCount="51">
  <si>
    <t>PELAYANAN KESEHATAN  PENDERITA HIPERTENSI MENURUT JENIS KELAMIN, KECAMATAN, DAN PUSKESMAS</t>
  </si>
  <si>
    <t>NO</t>
  </si>
  <si>
    <t>KECAMATAN</t>
  </si>
  <si>
    <t>PUSKESMAS</t>
  </si>
  <si>
    <t>JUMLAH ESTIMASI PENDERITA HIPERTENSI BERUSIA ≥ 15 TAHUN</t>
  </si>
  <si>
    <t>MENDAPAT PELAYANAN KESEHATAN</t>
  </si>
  <si>
    <t>LAKI-LAKI</t>
  </si>
  <si>
    <t>PEREMPUAN</t>
  </si>
  <si>
    <t>LAKI-LAKI + PEREMPUAN</t>
  </si>
  <si>
    <t>JUMLAH</t>
  </si>
  <si>
    <t>%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</si>
  <si>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</si>
  <si>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</si>
  <si>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</si>
  <si>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</si>
  <si>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</si>
  <si>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</si>
  <si>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</si>
  <si>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</si>
  <si>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</si>
  <si>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</si>
  <si>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</si>
  <si>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</si>
  <si>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</si>
  <si>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</si>
  <si>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</si>
  <si>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</si>
  <si>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</si>
  <si>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</si>
  <si>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</si>
  <si>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</si>
  <si>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</si>
  <si>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</si>
  <si>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</si>
  <si>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</si>
  <si>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</si>
  <si>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</si>
  <si>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</si>
  <si>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</si>
  <si>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</si>
  <si>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</si>
  <si>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</si>
  <si>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</si>
  <si>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</si>
  <si>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 xml:space="preserve">Sumber : Bidang P2P </t>
  </si>
  <si>
    <t>PELAYANAN KESEHATAN PENDERITA DIABETES MELITUS (DM) 
MENURUT KECAMATAN DAN PUSKESMAS</t>
  </si>
  <si>
    <t>JUMLAH PENDERITA DM  ( ANGKA PREVALENSI KABUPATEN )</t>
  </si>
  <si>
    <t>PENDERITA DM YANG MENDAPATKAN PELAYANAN KESEHATAN SESUAI STANDAR</t>
  </si>
  <si>
    <t>PELAYANAN KESEHATAN ORANG DENGAN GANGGUAN JIWA (ODGJ) BERAT  
MENURUT KECAMATAN DAN PUSKESMAS</t>
  </si>
  <si>
    <t>PELAYANAN KESEHATAN ODGJ BERAT</t>
  </si>
  <si>
    <t>SASARAN ODGJ BERAT ( estimasi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</si>
</sst>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);\(0.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7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37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7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37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/>
    <xf numFmtId="37" fontId="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6" fillId="0" borderId="10" xfId="0" applyFont="1" applyBorder="1" applyAlignment="1">
      <alignment horizontal="left" vertical="center"/>
    </xf>
    <xf numFmtId="0" fontId="4" fillId="0" borderId="11" xfId="0" applyFont="1" applyBorder="1"/>
    <xf numFmtId="0" fontId="4" fillId="0" borderId="12" xfId="0" applyFont="1" applyBorder="1"/>
    <xf numFmtId="3" fontId="6" fillId="0" borderId="7" xfId="0" applyNumberFormat="1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/>
    <xf numFmtId="165" fontId="3" fillId="0" borderId="1" xfId="0" applyNumberFormat="1" applyFont="1" applyBorder="1" applyAlignment="1">
      <alignment vertical="center"/>
    </xf>
    <xf numFmtId="37" fontId="7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822%20FIX%20PROFILKES%20Kab.%20PONOROGO%202021%20FINIS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Luas Wil"/>
      <sheetName val="2. Jml Pend"/>
      <sheetName val="3. Ijazah tertinggi"/>
      <sheetName val="4. Fasyankes Kepemilikan"/>
      <sheetName val="5. Jml Kunj"/>
      <sheetName val="6. Gadar"/>
      <sheetName val="7. Angka Kematian"/>
      <sheetName val="8. Indikator Kinerja RS"/>
      <sheetName val="9. Ketersediaan Obat Vaksin"/>
      <sheetName val="10. Posyandu Posbindu"/>
      <sheetName val="11. Tnga medis"/>
      <sheetName val="12. Prwt Bdn"/>
      <sheetName val="13. Kesmas Kesling Gizi"/>
      <sheetName val="14. Pnjg Medis"/>
      <sheetName val="15. Farmasi"/>
      <sheetName val="16. Pndkug Kes"/>
      <sheetName val="17. Jamkes"/>
      <sheetName val="18. Dana Desa"/>
      <sheetName val="19. Anggaran Kes"/>
      <sheetName val="20. Jml Kelahiran"/>
      <sheetName val="21. AKI"/>
      <sheetName val="22. AKI Penyebab"/>
      <sheetName val="23. Yankes bumilbulin"/>
      <sheetName val="24. Imun Td"/>
      <sheetName val="25. TD WUS Tdk Hml"/>
      <sheetName val="26. TD WUS Hamil"/>
      <sheetName val="27. Tablet Tmbh Drh"/>
      <sheetName val="28. KB Aktif"/>
      <sheetName val="29. KB Pasca "/>
      <sheetName val="30. Komplikasi Kbdn"/>
      <sheetName val="31. Kmtian NeoBayi"/>
      <sheetName val="32. Kmtian NeoBy Penyebab"/>
      <sheetName val="33. BBLR"/>
      <sheetName val="34. Kunj Neo"/>
      <sheetName val="35. IMD ASI Ex"/>
      <sheetName val="36. Yankes By"/>
      <sheetName val="37. UCI"/>
      <sheetName val="38. HBO BCG"/>
      <sheetName val="39. DPT Polio Dll"/>
      <sheetName val="40. DPT Dll Baduta"/>
      <sheetName val="41. Vit A"/>
      <sheetName val="42. Yankes Balita"/>
      <sheetName val="43. Balita Ditimbang"/>
      <sheetName val="44. Gizi Balita"/>
      <sheetName val="45. Yankes Peserta Didik"/>
      <sheetName val="46. Yankes Gilut"/>
      <sheetName val="47. Yankes Gilut SD"/>
      <sheetName val="48. Yankes Usipro"/>
      <sheetName val="49. Yankes Usila"/>
      <sheetName val="50. Yankes Klrga"/>
      <sheetName val="51. Terduga TB"/>
      <sheetName val="52. Kesembuhan TB"/>
      <sheetName val="53. Pneumonia"/>
      <sheetName val="54. HIV"/>
      <sheetName val="55. AIDS"/>
      <sheetName val="56. Diare"/>
      <sheetName val="57. Kusta"/>
      <sheetName val="58. Kusta Br Cacat"/>
      <sheetName val="59. Prevalensi Kusta"/>
      <sheetName val="60. Kusta slse Brobat"/>
      <sheetName val="60a. Covid"/>
      <sheetName val="60b.Covid 2"/>
      <sheetName val="60c. Spesimen Covid"/>
      <sheetName val="61. AFP Non Polio"/>
      <sheetName val="62. Peny Bs Dicegah Imun"/>
      <sheetName val="63. KLB Desa"/>
      <sheetName val="64. KLB"/>
      <sheetName val="65. DBD"/>
      <sheetName val="66. Malaria"/>
      <sheetName val="67. Filariasis"/>
      <sheetName val="68. HT"/>
      <sheetName val="69. DM"/>
      <sheetName val="70. Deteksi Dini IVA"/>
      <sheetName val="71. ODGJ"/>
      <sheetName val="72. Srn Air Mnum"/>
      <sheetName val="73. Jamban Sht"/>
      <sheetName val="74. Sntsi Ds"/>
      <sheetName val="75. Tmpt2 Umum"/>
      <sheetName val="76. Tmp Pengelo Mknn"/>
      <sheetName val="77. SPM"/>
    </sheetNames>
    <sheetDataSet>
      <sheetData sheetId="0"/>
      <sheetData sheetId="1">
        <row r="5">
          <cell r="E5" t="str">
            <v>KABUPATEN</v>
          </cell>
          <cell r="F5" t="str">
            <v>PONOROGO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0558-3F5D-4B66-8E66-CD769E202249}">
  <dimension ref="A2:L42"/>
  <sheetViews>
    <sheetView workbookViewId="0">
      <selection activeCell="O15" sqref="O15"/>
    </sheetView>
  </sheetViews>
  <sheetFormatPr defaultRowHeight="15" x14ac:dyDescent="0.25"/>
  <cols>
    <col min="1" max="1" width="6.140625" customWidth="1"/>
    <col min="2" max="2" width="15.5703125" customWidth="1"/>
    <col min="3" max="3" width="16.5703125" customWidth="1"/>
    <col min="4" max="4" width="15.28515625" customWidth="1"/>
    <col min="5" max="5" width="15.7109375" customWidth="1"/>
    <col min="6" max="6" width="16.7109375" customWidth="1"/>
  </cols>
  <sheetData>
    <row r="2" spans="1:12" ht="15.7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25">
      <c r="A3" s="3"/>
      <c r="B3" s="4"/>
      <c r="C3" s="4"/>
      <c r="D3" s="5"/>
      <c r="E3" s="5"/>
      <c r="F3" s="4" t="str">
        <f>'[1]1. Luas Wil'!E5</f>
        <v>KABUPATEN</v>
      </c>
      <c r="G3" s="6" t="str">
        <f>'[1]1. Luas Wil'!F5</f>
        <v>PONOROGO</v>
      </c>
      <c r="H3" s="5"/>
      <c r="I3" s="5"/>
      <c r="J3" s="3"/>
      <c r="K3" s="3"/>
      <c r="L3" s="3"/>
    </row>
    <row r="4" spans="1:12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9" t="s">
        <v>1</v>
      </c>
      <c r="B5" s="9" t="s">
        <v>2</v>
      </c>
      <c r="C5" s="9" t="s">
        <v>3</v>
      </c>
      <c r="D5" s="10" t="s">
        <v>4</v>
      </c>
      <c r="E5" s="11"/>
      <c r="F5" s="11"/>
      <c r="G5" s="9" t="s">
        <v>5</v>
      </c>
      <c r="H5" s="11"/>
      <c r="I5" s="11"/>
      <c r="J5" s="11"/>
      <c r="K5" s="11"/>
      <c r="L5" s="11"/>
    </row>
    <row r="6" spans="1:12" x14ac:dyDescent="0.25">
      <c r="A6" s="11"/>
      <c r="B6" s="11"/>
      <c r="C6" s="11"/>
      <c r="D6" s="11"/>
      <c r="E6" s="11"/>
      <c r="F6" s="11"/>
      <c r="G6" s="9" t="s">
        <v>6</v>
      </c>
      <c r="H6" s="11"/>
      <c r="I6" s="9" t="s">
        <v>7</v>
      </c>
      <c r="J6" s="11"/>
      <c r="K6" s="10" t="s">
        <v>8</v>
      </c>
      <c r="L6" s="11"/>
    </row>
    <row r="7" spans="1:12" ht="57" x14ac:dyDescent="0.25">
      <c r="A7" s="11"/>
      <c r="B7" s="11"/>
      <c r="C7" s="11"/>
      <c r="D7" s="12" t="s">
        <v>6</v>
      </c>
      <c r="E7" s="12" t="s">
        <v>7</v>
      </c>
      <c r="F7" s="12" t="s">
        <v>8</v>
      </c>
      <c r="G7" s="13" t="s">
        <v>9</v>
      </c>
      <c r="H7" s="13" t="s">
        <v>10</v>
      </c>
      <c r="I7" s="13" t="s">
        <v>9</v>
      </c>
      <c r="J7" s="13" t="s">
        <v>10</v>
      </c>
      <c r="K7" s="13" t="s">
        <v>9</v>
      </c>
      <c r="L7" s="13" t="s">
        <v>10</v>
      </c>
    </row>
    <row r="8" spans="1:12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</row>
    <row r="9" spans="1:12" x14ac:dyDescent="0.25">
      <c r="A9" s="13">
        <v>1</v>
      </c>
      <c r="B9" s="15" t="s">
        <v>11</v>
      </c>
      <c r="C9" s="15" t="s">
        <v>11</v>
      </c>
      <c r="D9" s="16">
        <v>9171</v>
      </c>
      <c r="E9" s="16">
        <v>9246</v>
      </c>
      <c r="F9" s="16">
        <f>D9+E9</f>
        <v>18417</v>
      </c>
      <c r="G9" s="16">
        <v>598</v>
      </c>
      <c r="H9" s="17">
        <f t="shared" ref="H9:H29" si="0">G9/D9*100</f>
        <v>6.5205539199651081</v>
      </c>
      <c r="I9" s="16">
        <v>921</v>
      </c>
      <c r="J9" s="17">
        <f t="shared" ref="J9:J39" si="1">I9/E9*100</f>
        <v>9.961064243997404</v>
      </c>
      <c r="K9" s="16">
        <f t="shared" ref="K9:K39" si="2">SUM(G9,I9)</f>
        <v>1519</v>
      </c>
      <c r="L9" s="17">
        <f t="shared" ref="L9:L39" si="3">K9/F9*100</f>
        <v>8.2478145191942236</v>
      </c>
    </row>
    <row r="10" spans="1:12" x14ac:dyDescent="0.25">
      <c r="A10" s="13">
        <v>2</v>
      </c>
      <c r="B10" s="15" t="s">
        <v>12</v>
      </c>
      <c r="C10" s="15" t="s">
        <v>12</v>
      </c>
      <c r="D10" s="16">
        <v>4531</v>
      </c>
      <c r="E10" s="16">
        <v>4800</v>
      </c>
      <c r="F10" s="16">
        <f t="shared" ref="F10:F39" si="4">D10+E10</f>
        <v>9331</v>
      </c>
      <c r="G10" s="16">
        <v>358</v>
      </c>
      <c r="H10" s="17">
        <f t="shared" si="0"/>
        <v>7.9011255793423079</v>
      </c>
      <c r="I10" s="16">
        <v>482</v>
      </c>
      <c r="J10" s="17">
        <f t="shared" si="1"/>
        <v>10.041666666666666</v>
      </c>
      <c r="K10" s="16">
        <f t="shared" si="2"/>
        <v>840</v>
      </c>
      <c r="L10" s="17">
        <f t="shared" si="3"/>
        <v>9.0022505626406595</v>
      </c>
    </row>
    <row r="11" spans="1:12" x14ac:dyDescent="0.25">
      <c r="A11" s="13"/>
      <c r="B11" s="15"/>
      <c r="C11" s="15" t="s">
        <v>13</v>
      </c>
      <c r="D11" s="16">
        <v>3592</v>
      </c>
      <c r="E11" s="16">
        <v>3780</v>
      </c>
      <c r="F11" s="16">
        <f t="shared" si="4"/>
        <v>7372</v>
      </c>
      <c r="G11" s="16">
        <v>112</v>
      </c>
      <c r="H11" s="17">
        <f t="shared" si="0"/>
        <v>3.1180400890868598</v>
      </c>
      <c r="I11" s="16">
        <v>225</v>
      </c>
      <c r="J11" s="17">
        <f t="shared" si="1"/>
        <v>5.9523809523809517</v>
      </c>
      <c r="K11" s="16">
        <f t="shared" si="2"/>
        <v>337</v>
      </c>
      <c r="L11" s="17">
        <f t="shared" si="3"/>
        <v>4.5713510580575152</v>
      </c>
    </row>
    <row r="12" spans="1:12" x14ac:dyDescent="0.25">
      <c r="A12" s="13">
        <v>3</v>
      </c>
      <c r="B12" s="15" t="s">
        <v>14</v>
      </c>
      <c r="C12" s="15" t="s">
        <v>14</v>
      </c>
      <c r="D12" s="16">
        <v>5767</v>
      </c>
      <c r="E12" s="16">
        <v>6047</v>
      </c>
      <c r="F12" s="16">
        <f t="shared" si="4"/>
        <v>11814</v>
      </c>
      <c r="G12" s="16">
        <v>696</v>
      </c>
      <c r="H12" s="17">
        <f t="shared" si="0"/>
        <v>12.068666551066412</v>
      </c>
      <c r="I12" s="16">
        <v>1545</v>
      </c>
      <c r="J12" s="17">
        <f t="shared" si="1"/>
        <v>25.549859434430296</v>
      </c>
      <c r="K12" s="16">
        <f t="shared" si="2"/>
        <v>2241</v>
      </c>
      <c r="L12" s="17">
        <f t="shared" si="3"/>
        <v>18.969019807008632</v>
      </c>
    </row>
    <row r="13" spans="1:12" x14ac:dyDescent="0.25">
      <c r="A13" s="13">
        <v>4</v>
      </c>
      <c r="B13" s="15" t="s">
        <v>15</v>
      </c>
      <c r="C13" s="15" t="s">
        <v>15</v>
      </c>
      <c r="D13" s="16">
        <v>2622</v>
      </c>
      <c r="E13" s="16">
        <v>2783</v>
      </c>
      <c r="F13" s="16">
        <f t="shared" si="4"/>
        <v>5405</v>
      </c>
      <c r="G13" s="16">
        <v>651</v>
      </c>
      <c r="H13" s="17">
        <f t="shared" si="0"/>
        <v>24.82837528604119</v>
      </c>
      <c r="I13" s="16">
        <v>646</v>
      </c>
      <c r="J13" s="17">
        <f t="shared" si="1"/>
        <v>23.212360761767876</v>
      </c>
      <c r="K13" s="16">
        <f t="shared" si="2"/>
        <v>1297</v>
      </c>
      <c r="L13" s="17">
        <f t="shared" si="3"/>
        <v>23.996299722479186</v>
      </c>
    </row>
    <row r="14" spans="1:12" x14ac:dyDescent="0.25">
      <c r="A14" s="13"/>
      <c r="B14" s="15"/>
      <c r="C14" s="15" t="s">
        <v>16</v>
      </c>
      <c r="D14" s="18">
        <v>3323</v>
      </c>
      <c r="E14" s="18">
        <v>3265</v>
      </c>
      <c r="F14" s="16">
        <f t="shared" si="4"/>
        <v>6588</v>
      </c>
      <c r="G14" s="16">
        <v>138</v>
      </c>
      <c r="H14" s="17">
        <f t="shared" si="0"/>
        <v>4.1528739091182665</v>
      </c>
      <c r="I14" s="16">
        <v>254</v>
      </c>
      <c r="J14" s="17">
        <f t="shared" si="1"/>
        <v>7.7794793261868307</v>
      </c>
      <c r="K14" s="16">
        <f t="shared" si="2"/>
        <v>392</v>
      </c>
      <c r="L14" s="17">
        <f t="shared" si="3"/>
        <v>5.9502125075895567</v>
      </c>
    </row>
    <row r="15" spans="1:12" x14ac:dyDescent="0.25">
      <c r="A15" s="13">
        <v>5</v>
      </c>
      <c r="B15" s="15" t="s">
        <v>17</v>
      </c>
      <c r="C15" s="15" t="s">
        <v>17</v>
      </c>
      <c r="D15" s="16">
        <v>7832</v>
      </c>
      <c r="E15" s="16">
        <v>8216</v>
      </c>
      <c r="F15" s="16">
        <f t="shared" si="4"/>
        <v>16048</v>
      </c>
      <c r="G15" s="16">
        <v>685</v>
      </c>
      <c r="H15" s="17">
        <f t="shared" si="0"/>
        <v>8.7461695607763019</v>
      </c>
      <c r="I15" s="16">
        <v>1185</v>
      </c>
      <c r="J15" s="17">
        <f t="shared" si="1"/>
        <v>14.423076923076922</v>
      </c>
      <c r="K15" s="16">
        <f t="shared" si="2"/>
        <v>1870</v>
      </c>
      <c r="L15" s="17">
        <f t="shared" si="3"/>
        <v>11.652542372881355</v>
      </c>
    </row>
    <row r="16" spans="1:12" x14ac:dyDescent="0.25">
      <c r="A16" s="13"/>
      <c r="B16" s="15"/>
      <c r="C16" s="15" t="s">
        <v>18</v>
      </c>
      <c r="D16" s="16">
        <v>1223</v>
      </c>
      <c r="E16" s="16">
        <v>1328</v>
      </c>
      <c r="F16" s="16">
        <f t="shared" si="4"/>
        <v>2551</v>
      </c>
      <c r="G16" s="16">
        <v>36</v>
      </c>
      <c r="H16" s="17">
        <f t="shared" si="0"/>
        <v>2.9435813573180702</v>
      </c>
      <c r="I16" s="16">
        <v>119</v>
      </c>
      <c r="J16" s="17">
        <f t="shared" si="1"/>
        <v>8.9608433734939759</v>
      </c>
      <c r="K16" s="16">
        <f t="shared" si="2"/>
        <v>155</v>
      </c>
      <c r="L16" s="17">
        <f t="shared" si="3"/>
        <v>6.0760486083888665</v>
      </c>
    </row>
    <row r="17" spans="1:12" x14ac:dyDescent="0.25">
      <c r="A17" s="13">
        <v>6</v>
      </c>
      <c r="B17" s="15" t="s">
        <v>19</v>
      </c>
      <c r="C17" s="15" t="s">
        <v>19</v>
      </c>
      <c r="D17" s="16">
        <v>3693</v>
      </c>
      <c r="E17" s="16">
        <v>3816</v>
      </c>
      <c r="F17" s="16">
        <f t="shared" si="4"/>
        <v>7509</v>
      </c>
      <c r="G17" s="16">
        <v>374</v>
      </c>
      <c r="H17" s="17">
        <f t="shared" si="0"/>
        <v>10.127267803953426</v>
      </c>
      <c r="I17" s="16">
        <v>740</v>
      </c>
      <c r="J17" s="17">
        <f t="shared" si="1"/>
        <v>19.392033542976939</v>
      </c>
      <c r="K17" s="16">
        <f t="shared" si="2"/>
        <v>1114</v>
      </c>
      <c r="L17" s="17">
        <f t="shared" si="3"/>
        <v>14.835530696497537</v>
      </c>
    </row>
    <row r="18" spans="1:12" x14ac:dyDescent="0.25">
      <c r="A18" s="13">
        <v>7</v>
      </c>
      <c r="B18" s="15" t="s">
        <v>20</v>
      </c>
      <c r="C18" s="15" t="s">
        <v>20</v>
      </c>
      <c r="D18" s="16">
        <v>1490</v>
      </c>
      <c r="E18" s="16">
        <v>1511</v>
      </c>
      <c r="F18" s="16">
        <f t="shared" si="4"/>
        <v>3001</v>
      </c>
      <c r="G18" s="16">
        <v>131</v>
      </c>
      <c r="H18" s="17">
        <f t="shared" si="0"/>
        <v>8.7919463087248317</v>
      </c>
      <c r="I18" s="16">
        <v>193</v>
      </c>
      <c r="J18" s="17">
        <f t="shared" si="1"/>
        <v>12.772998014559894</v>
      </c>
      <c r="K18" s="16">
        <f t="shared" si="2"/>
        <v>324</v>
      </c>
      <c r="L18" s="17">
        <f t="shared" si="3"/>
        <v>10.796401199600133</v>
      </c>
    </row>
    <row r="19" spans="1:12" x14ac:dyDescent="0.25">
      <c r="A19" s="13">
        <v>8</v>
      </c>
      <c r="B19" s="15" t="s">
        <v>21</v>
      </c>
      <c r="C19" s="15" t="s">
        <v>21</v>
      </c>
      <c r="D19" s="16">
        <v>4667</v>
      </c>
      <c r="E19" s="16">
        <v>4780</v>
      </c>
      <c r="F19" s="16">
        <f t="shared" si="4"/>
        <v>9447</v>
      </c>
      <c r="G19" s="16">
        <v>302</v>
      </c>
      <c r="H19" s="17">
        <f t="shared" si="0"/>
        <v>6.4709663595457458</v>
      </c>
      <c r="I19" s="16">
        <v>394</v>
      </c>
      <c r="J19" s="17">
        <f t="shared" si="1"/>
        <v>8.2426778242677834</v>
      </c>
      <c r="K19" s="16">
        <f t="shared" si="2"/>
        <v>696</v>
      </c>
      <c r="L19" s="17">
        <f t="shared" si="3"/>
        <v>7.3674182280088916</v>
      </c>
    </row>
    <row r="20" spans="1:12" x14ac:dyDescent="0.25">
      <c r="A20" s="13"/>
      <c r="B20" s="15"/>
      <c r="C20" s="15" t="s">
        <v>22</v>
      </c>
      <c r="D20" s="16">
        <v>3069</v>
      </c>
      <c r="E20" s="16">
        <v>3074</v>
      </c>
      <c r="F20" s="16">
        <f t="shared" si="4"/>
        <v>6143</v>
      </c>
      <c r="G20" s="16">
        <v>286</v>
      </c>
      <c r="H20" s="17">
        <f t="shared" si="0"/>
        <v>9.3189964157706093</v>
      </c>
      <c r="I20" s="16">
        <v>420</v>
      </c>
      <c r="J20" s="17">
        <f t="shared" si="1"/>
        <v>13.662979830839298</v>
      </c>
      <c r="K20" s="16">
        <f t="shared" si="2"/>
        <v>706</v>
      </c>
      <c r="L20" s="17">
        <f t="shared" si="3"/>
        <v>11.492755982419013</v>
      </c>
    </row>
    <row r="21" spans="1:12" x14ac:dyDescent="0.25">
      <c r="A21" s="13">
        <v>9</v>
      </c>
      <c r="B21" s="15" t="s">
        <v>23</v>
      </c>
      <c r="C21" s="15" t="s">
        <v>23</v>
      </c>
      <c r="D21" s="16">
        <v>6504</v>
      </c>
      <c r="E21" s="16">
        <v>5299</v>
      </c>
      <c r="F21" s="16">
        <f t="shared" si="4"/>
        <v>11803</v>
      </c>
      <c r="G21" s="16">
        <v>391</v>
      </c>
      <c r="H21" s="17">
        <f t="shared" si="0"/>
        <v>6.0116851168511687</v>
      </c>
      <c r="I21" s="16">
        <v>672</v>
      </c>
      <c r="J21" s="17">
        <f t="shared" si="1"/>
        <v>12.681638044914134</v>
      </c>
      <c r="K21" s="16">
        <f t="shared" si="2"/>
        <v>1063</v>
      </c>
      <c r="L21" s="17">
        <f t="shared" si="3"/>
        <v>9.0061848682538326</v>
      </c>
    </row>
    <row r="22" spans="1:12" x14ac:dyDescent="0.25">
      <c r="A22" s="13">
        <v>10</v>
      </c>
      <c r="B22" s="15" t="s">
        <v>24</v>
      </c>
      <c r="C22" s="15" t="s">
        <v>24</v>
      </c>
      <c r="D22" s="16">
        <v>3656</v>
      </c>
      <c r="E22" s="16">
        <v>3411</v>
      </c>
      <c r="F22" s="16">
        <f t="shared" si="4"/>
        <v>7067</v>
      </c>
      <c r="G22" s="16">
        <v>3795</v>
      </c>
      <c r="H22" s="17">
        <f t="shared" si="0"/>
        <v>103.8019693654267</v>
      </c>
      <c r="I22" s="16">
        <v>3722</v>
      </c>
      <c r="J22" s="17">
        <f t="shared" si="1"/>
        <v>109.1175608326004</v>
      </c>
      <c r="K22" s="16">
        <f t="shared" si="2"/>
        <v>7517</v>
      </c>
      <c r="L22" s="17">
        <f t="shared" si="3"/>
        <v>106.3676241686713</v>
      </c>
    </row>
    <row r="23" spans="1:12" x14ac:dyDescent="0.25">
      <c r="A23" s="13"/>
      <c r="B23" s="15"/>
      <c r="C23" s="15" t="s">
        <v>25</v>
      </c>
      <c r="D23" s="16">
        <v>3257</v>
      </c>
      <c r="E23" s="16">
        <v>3326</v>
      </c>
      <c r="F23" s="16">
        <f t="shared" si="4"/>
        <v>6583</v>
      </c>
      <c r="G23" s="16">
        <v>179</v>
      </c>
      <c r="H23" s="17">
        <f t="shared" si="0"/>
        <v>5.4958550813632181</v>
      </c>
      <c r="I23" s="16">
        <v>428</v>
      </c>
      <c r="J23" s="17">
        <f t="shared" si="1"/>
        <v>12.868310282621767</v>
      </c>
      <c r="K23" s="16">
        <f t="shared" si="2"/>
        <v>607</v>
      </c>
      <c r="L23" s="17">
        <f t="shared" si="3"/>
        <v>9.2207200364575428</v>
      </c>
    </row>
    <row r="24" spans="1:12" x14ac:dyDescent="0.25">
      <c r="A24" s="13">
        <v>11</v>
      </c>
      <c r="B24" s="15" t="s">
        <v>26</v>
      </c>
      <c r="C24" s="15" t="s">
        <v>26</v>
      </c>
      <c r="D24" s="16">
        <v>4699</v>
      </c>
      <c r="E24" s="16">
        <v>5010</v>
      </c>
      <c r="F24" s="16">
        <f t="shared" si="4"/>
        <v>9709</v>
      </c>
      <c r="G24" s="16">
        <v>383</v>
      </c>
      <c r="H24" s="17">
        <f t="shared" si="0"/>
        <v>8.1506703553947659</v>
      </c>
      <c r="I24" s="16">
        <v>842</v>
      </c>
      <c r="J24" s="17">
        <f t="shared" si="1"/>
        <v>16.806387225548903</v>
      </c>
      <c r="K24" s="16">
        <f t="shared" si="2"/>
        <v>1225</v>
      </c>
      <c r="L24" s="17">
        <f t="shared" si="3"/>
        <v>12.617159336697908</v>
      </c>
    </row>
    <row r="25" spans="1:12" x14ac:dyDescent="0.25">
      <c r="A25" s="13">
        <v>12</v>
      </c>
      <c r="B25" s="15" t="s">
        <v>27</v>
      </c>
      <c r="C25" s="15" t="s">
        <v>27</v>
      </c>
      <c r="D25" s="16">
        <v>6831</v>
      </c>
      <c r="E25" s="16">
        <v>7288</v>
      </c>
      <c r="F25" s="16">
        <f t="shared" si="4"/>
        <v>14119</v>
      </c>
      <c r="G25" s="16">
        <v>633</v>
      </c>
      <c r="H25" s="17">
        <f t="shared" si="0"/>
        <v>9.2665788317962221</v>
      </c>
      <c r="I25" s="16">
        <v>590</v>
      </c>
      <c r="J25" s="17">
        <f t="shared" si="1"/>
        <v>8.0954994511525804</v>
      </c>
      <c r="K25" s="16">
        <f t="shared" si="2"/>
        <v>1223</v>
      </c>
      <c r="L25" s="17">
        <f t="shared" si="3"/>
        <v>8.6620865500389534</v>
      </c>
    </row>
    <row r="26" spans="1:12" x14ac:dyDescent="0.25">
      <c r="A26" s="13">
        <v>13</v>
      </c>
      <c r="B26" s="15" t="s">
        <v>28</v>
      </c>
      <c r="C26" s="15" t="s">
        <v>28</v>
      </c>
      <c r="D26" s="16">
        <v>5053</v>
      </c>
      <c r="E26" s="16">
        <v>5157</v>
      </c>
      <c r="F26" s="16">
        <f t="shared" si="4"/>
        <v>10210</v>
      </c>
      <c r="G26" s="16">
        <v>747</v>
      </c>
      <c r="H26" s="17">
        <f t="shared" si="0"/>
        <v>14.78329705125668</v>
      </c>
      <c r="I26" s="16">
        <v>1098</v>
      </c>
      <c r="J26" s="17">
        <f t="shared" si="1"/>
        <v>21.291448516579408</v>
      </c>
      <c r="K26" s="16">
        <f t="shared" si="2"/>
        <v>1845</v>
      </c>
      <c r="L26" s="17">
        <f t="shared" si="3"/>
        <v>18.070519098922624</v>
      </c>
    </row>
    <row r="27" spans="1:12" x14ac:dyDescent="0.25">
      <c r="A27" s="13"/>
      <c r="B27" s="15"/>
      <c r="C27" s="15" t="s">
        <v>29</v>
      </c>
      <c r="D27" s="16">
        <v>1603</v>
      </c>
      <c r="E27" s="16">
        <v>1670</v>
      </c>
      <c r="F27" s="16">
        <f t="shared" si="4"/>
        <v>3273</v>
      </c>
      <c r="G27" s="16">
        <v>26</v>
      </c>
      <c r="H27" s="17">
        <f t="shared" si="0"/>
        <v>1.6219588271990018</v>
      </c>
      <c r="I27" s="16">
        <v>103</v>
      </c>
      <c r="J27" s="17">
        <f t="shared" si="1"/>
        <v>6.1676646706586826</v>
      </c>
      <c r="K27" s="16">
        <f t="shared" si="2"/>
        <v>129</v>
      </c>
      <c r="L27" s="17">
        <f t="shared" si="3"/>
        <v>3.9413382218148487</v>
      </c>
    </row>
    <row r="28" spans="1:12" x14ac:dyDescent="0.25">
      <c r="A28" s="13">
        <v>14</v>
      </c>
      <c r="B28" s="15" t="s">
        <v>30</v>
      </c>
      <c r="C28" s="15" t="s">
        <v>30</v>
      </c>
      <c r="D28" s="16">
        <v>6195</v>
      </c>
      <c r="E28" s="16">
        <v>6578</v>
      </c>
      <c r="F28" s="16">
        <f t="shared" si="4"/>
        <v>12773</v>
      </c>
      <c r="G28" s="16">
        <v>1356</v>
      </c>
      <c r="H28" s="17">
        <f t="shared" si="0"/>
        <v>21.888619854721551</v>
      </c>
      <c r="I28" s="16">
        <v>1585</v>
      </c>
      <c r="J28" s="17">
        <f t="shared" si="1"/>
        <v>24.095469747643662</v>
      </c>
      <c r="K28" s="16">
        <f t="shared" si="2"/>
        <v>2941</v>
      </c>
      <c r="L28" s="17">
        <f t="shared" si="3"/>
        <v>23.02513113598998</v>
      </c>
    </row>
    <row r="29" spans="1:12" x14ac:dyDescent="0.25">
      <c r="A29" s="13">
        <v>15</v>
      </c>
      <c r="B29" s="15" t="s">
        <v>31</v>
      </c>
      <c r="C29" s="15" t="s">
        <v>31</v>
      </c>
      <c r="D29" s="16">
        <v>4682</v>
      </c>
      <c r="E29" s="16">
        <v>4831</v>
      </c>
      <c r="F29" s="16">
        <f t="shared" si="4"/>
        <v>9513</v>
      </c>
      <c r="G29" s="16">
        <v>229</v>
      </c>
      <c r="H29" s="17">
        <f t="shared" si="0"/>
        <v>4.891072191371209</v>
      </c>
      <c r="I29" s="16">
        <v>417</v>
      </c>
      <c r="J29" s="17">
        <f t="shared" si="1"/>
        <v>8.6317532601945768</v>
      </c>
      <c r="K29" s="16">
        <f t="shared" si="2"/>
        <v>646</v>
      </c>
      <c r="L29" s="17">
        <f t="shared" si="3"/>
        <v>6.7907074529591087</v>
      </c>
    </row>
    <row r="30" spans="1:12" x14ac:dyDescent="0.25">
      <c r="A30" s="13">
        <v>16</v>
      </c>
      <c r="B30" s="15" t="s">
        <v>32</v>
      </c>
      <c r="C30" s="15" t="s">
        <v>32</v>
      </c>
      <c r="D30" s="18">
        <v>3952</v>
      </c>
      <c r="E30" s="18">
        <v>4115</v>
      </c>
      <c r="F30" s="16">
        <f t="shared" si="4"/>
        <v>8067</v>
      </c>
      <c r="G30" s="18">
        <v>115</v>
      </c>
      <c r="H30" s="19">
        <v>2.9</v>
      </c>
      <c r="I30" s="18">
        <v>199</v>
      </c>
      <c r="J30" s="17">
        <f t="shared" si="1"/>
        <v>4.8359659781287974</v>
      </c>
      <c r="K30" s="16">
        <f t="shared" si="2"/>
        <v>314</v>
      </c>
      <c r="L30" s="17">
        <f t="shared" si="3"/>
        <v>3.8924011404487415</v>
      </c>
    </row>
    <row r="31" spans="1:12" x14ac:dyDescent="0.25">
      <c r="A31" s="13"/>
      <c r="B31" s="15"/>
      <c r="C31" s="15" t="s">
        <v>33</v>
      </c>
      <c r="D31" s="16">
        <v>2040</v>
      </c>
      <c r="E31" s="16">
        <v>2125</v>
      </c>
      <c r="F31" s="16">
        <f t="shared" si="4"/>
        <v>4165</v>
      </c>
      <c r="G31" s="16">
        <v>178</v>
      </c>
      <c r="H31" s="17">
        <f t="shared" ref="H31:H37" si="5">G31/D31*100</f>
        <v>8.7254901960784306</v>
      </c>
      <c r="I31" s="16">
        <v>259</v>
      </c>
      <c r="J31" s="17">
        <f t="shared" si="1"/>
        <v>12.188235294117646</v>
      </c>
      <c r="K31" s="16">
        <f t="shared" si="2"/>
        <v>437</v>
      </c>
      <c r="L31" s="17">
        <f t="shared" si="3"/>
        <v>10.4921968787515</v>
      </c>
    </row>
    <row r="32" spans="1:12" x14ac:dyDescent="0.25">
      <c r="A32" s="13">
        <v>17</v>
      </c>
      <c r="B32" s="15" t="s">
        <v>34</v>
      </c>
      <c r="C32" s="15" t="s">
        <v>34</v>
      </c>
      <c r="D32" s="16">
        <v>8451</v>
      </c>
      <c r="E32" s="16">
        <v>8212</v>
      </c>
      <c r="F32" s="16">
        <f t="shared" si="4"/>
        <v>16663</v>
      </c>
      <c r="G32" s="16">
        <v>2514</v>
      </c>
      <c r="H32" s="17">
        <f t="shared" si="5"/>
        <v>29.747958821441252</v>
      </c>
      <c r="I32" s="16">
        <v>2857</v>
      </c>
      <c r="J32" s="17">
        <f t="shared" si="1"/>
        <v>34.790550414028253</v>
      </c>
      <c r="K32" s="16">
        <f t="shared" si="2"/>
        <v>5371</v>
      </c>
      <c r="L32" s="17">
        <f t="shared" si="3"/>
        <v>32.233091280081617</v>
      </c>
    </row>
    <row r="33" spans="1:12" x14ac:dyDescent="0.25">
      <c r="A33" s="13">
        <v>18</v>
      </c>
      <c r="B33" s="15" t="s">
        <v>35</v>
      </c>
      <c r="C33" s="15" t="s">
        <v>36</v>
      </c>
      <c r="D33" s="16">
        <v>6190</v>
      </c>
      <c r="E33" s="16">
        <v>6461</v>
      </c>
      <c r="F33" s="16">
        <f t="shared" si="4"/>
        <v>12651</v>
      </c>
      <c r="G33" s="16">
        <v>559</v>
      </c>
      <c r="H33" s="17">
        <f t="shared" si="5"/>
        <v>9.0306946688206775</v>
      </c>
      <c r="I33" s="16">
        <v>775</v>
      </c>
      <c r="J33" s="17">
        <f t="shared" si="1"/>
        <v>11.995047206314812</v>
      </c>
      <c r="K33" s="16">
        <f t="shared" si="2"/>
        <v>1334</v>
      </c>
      <c r="L33" s="17">
        <f t="shared" si="3"/>
        <v>10.544620978578768</v>
      </c>
    </row>
    <row r="34" spans="1:12" x14ac:dyDescent="0.25">
      <c r="A34" s="13"/>
      <c r="B34" s="15"/>
      <c r="C34" s="15" t="s">
        <v>37</v>
      </c>
      <c r="D34" s="16">
        <v>5752</v>
      </c>
      <c r="E34" s="16">
        <v>5946</v>
      </c>
      <c r="F34" s="16">
        <f t="shared" si="4"/>
        <v>11698</v>
      </c>
      <c r="G34" s="16">
        <v>571</v>
      </c>
      <c r="H34" s="17">
        <f t="shared" si="5"/>
        <v>9.9269819193324054</v>
      </c>
      <c r="I34" s="16">
        <v>953</v>
      </c>
      <c r="J34" s="17">
        <f t="shared" si="1"/>
        <v>16.027581567440297</v>
      </c>
      <c r="K34" s="16">
        <f t="shared" si="2"/>
        <v>1524</v>
      </c>
      <c r="L34" s="17">
        <f t="shared" si="3"/>
        <v>13.027868011625918</v>
      </c>
    </row>
    <row r="35" spans="1:12" x14ac:dyDescent="0.25">
      <c r="A35" s="13">
        <v>19</v>
      </c>
      <c r="B35" s="15" t="s">
        <v>38</v>
      </c>
      <c r="C35" s="15" t="s">
        <v>38</v>
      </c>
      <c r="D35" s="18">
        <v>6028</v>
      </c>
      <c r="E35" s="18">
        <v>6139</v>
      </c>
      <c r="F35" s="16">
        <f t="shared" si="4"/>
        <v>12167</v>
      </c>
      <c r="G35" s="18">
        <v>452</v>
      </c>
      <c r="H35" s="17">
        <f t="shared" si="5"/>
        <v>7.4983410749834114</v>
      </c>
      <c r="I35" s="18">
        <v>619</v>
      </c>
      <c r="J35" s="17">
        <f t="shared" si="1"/>
        <v>10.083075419449422</v>
      </c>
      <c r="K35" s="16">
        <f t="shared" si="2"/>
        <v>1071</v>
      </c>
      <c r="L35" s="17">
        <f t="shared" si="3"/>
        <v>8.8024985616832421</v>
      </c>
    </row>
    <row r="36" spans="1:12" x14ac:dyDescent="0.25">
      <c r="A36" s="13"/>
      <c r="B36" s="15"/>
      <c r="C36" s="15" t="s">
        <v>39</v>
      </c>
      <c r="D36" s="16">
        <v>4313</v>
      </c>
      <c r="E36" s="16">
        <v>4148</v>
      </c>
      <c r="F36" s="16">
        <f t="shared" si="4"/>
        <v>8461</v>
      </c>
      <c r="G36" s="16">
        <v>311</v>
      </c>
      <c r="H36" s="17">
        <f t="shared" si="5"/>
        <v>7.2107581729654537</v>
      </c>
      <c r="I36" s="16">
        <v>612</v>
      </c>
      <c r="J36" s="17">
        <f t="shared" si="1"/>
        <v>14.754098360655737</v>
      </c>
      <c r="K36" s="16">
        <f t="shared" si="2"/>
        <v>923</v>
      </c>
      <c r="L36" s="17">
        <f t="shared" si="3"/>
        <v>10.908876019383051</v>
      </c>
    </row>
    <row r="37" spans="1:12" x14ac:dyDescent="0.25">
      <c r="A37" s="20">
        <v>20</v>
      </c>
      <c r="B37" s="21" t="s">
        <v>40</v>
      </c>
      <c r="C37" s="21" t="s">
        <v>40</v>
      </c>
      <c r="D37" s="22">
        <v>5361</v>
      </c>
      <c r="E37" s="22">
        <v>5443</v>
      </c>
      <c r="F37" s="16">
        <f t="shared" si="4"/>
        <v>10804</v>
      </c>
      <c r="G37" s="22">
        <v>425</v>
      </c>
      <c r="H37" s="23">
        <f t="shared" si="5"/>
        <v>7.9276254430143638</v>
      </c>
      <c r="I37" s="22">
        <v>690</v>
      </c>
      <c r="J37" s="17">
        <f t="shared" si="1"/>
        <v>12.676832629064855</v>
      </c>
      <c r="K37" s="16">
        <f t="shared" si="2"/>
        <v>1115</v>
      </c>
      <c r="L37" s="17">
        <f t="shared" si="3"/>
        <v>10.320251758607924</v>
      </c>
    </row>
    <row r="38" spans="1:12" x14ac:dyDescent="0.25">
      <c r="A38" s="13"/>
      <c r="B38" s="15"/>
      <c r="C38" s="15" t="s">
        <v>41</v>
      </c>
      <c r="D38" s="16">
        <v>3247</v>
      </c>
      <c r="E38" s="16">
        <v>3210</v>
      </c>
      <c r="F38" s="16">
        <f t="shared" si="4"/>
        <v>6457</v>
      </c>
      <c r="G38" s="16">
        <v>107</v>
      </c>
      <c r="H38" s="17">
        <v>3.3</v>
      </c>
      <c r="I38" s="16">
        <v>134</v>
      </c>
      <c r="J38" s="17">
        <f t="shared" si="1"/>
        <v>4.1744548286604362</v>
      </c>
      <c r="K38" s="16">
        <f t="shared" si="2"/>
        <v>241</v>
      </c>
      <c r="L38" s="17">
        <f t="shared" si="3"/>
        <v>3.7323834598110577</v>
      </c>
    </row>
    <row r="39" spans="1:12" x14ac:dyDescent="0.25">
      <c r="A39" s="13">
        <v>21</v>
      </c>
      <c r="B39" s="15" t="s">
        <v>42</v>
      </c>
      <c r="C39" s="15" t="s">
        <v>42</v>
      </c>
      <c r="D39" s="18">
        <v>3227</v>
      </c>
      <c r="E39" s="18">
        <v>3164</v>
      </c>
      <c r="F39" s="16">
        <f t="shared" si="4"/>
        <v>6391</v>
      </c>
      <c r="G39" s="18">
        <v>394</v>
      </c>
      <c r="H39" s="19">
        <v>4.9000000000000004</v>
      </c>
      <c r="I39" s="18">
        <v>430</v>
      </c>
      <c r="J39" s="17">
        <f t="shared" si="1"/>
        <v>13.590391908975979</v>
      </c>
      <c r="K39" s="16">
        <f t="shared" si="2"/>
        <v>824</v>
      </c>
      <c r="L39" s="17">
        <f t="shared" si="3"/>
        <v>12.893130965420122</v>
      </c>
    </row>
    <row r="40" spans="1:12" x14ac:dyDescent="0.25">
      <c r="A40" s="24" t="s">
        <v>43</v>
      </c>
      <c r="B40" s="11"/>
      <c r="C40" s="11"/>
      <c r="D40" s="25">
        <f>SUM(D9:D39)</f>
        <v>142021</v>
      </c>
      <c r="E40" s="25">
        <f>SUM(E9:E39)</f>
        <v>144179</v>
      </c>
      <c r="F40" s="25">
        <f>SUM(D40:E40)</f>
        <v>286200</v>
      </c>
      <c r="G40" s="25">
        <f>SUM(G9:G39)</f>
        <v>17732</v>
      </c>
      <c r="H40" s="26">
        <f>G40/D40*100</f>
        <v>12.485477499806366</v>
      </c>
      <c r="I40" s="25">
        <f>SUM(I9:I39)</f>
        <v>24109</v>
      </c>
      <c r="J40" s="26">
        <f>I40/E40*100</f>
        <v>16.721575264081455</v>
      </c>
      <c r="K40" s="25">
        <f>SUM(K9:K39)</f>
        <v>41841</v>
      </c>
      <c r="L40" s="26">
        <f>K40/F40*100</f>
        <v>14.619496855345911</v>
      </c>
    </row>
    <row r="41" spans="1:12" x14ac:dyDescent="0.25">
      <c r="A41" s="27" t="s">
        <v>44</v>
      </c>
      <c r="B41" s="28"/>
      <c r="C41" s="28"/>
      <c r="D41" s="28"/>
      <c r="E41" s="28"/>
      <c r="F41" s="29"/>
      <c r="G41" s="29"/>
      <c r="H41" s="29"/>
      <c r="I41" s="29"/>
      <c r="J41" s="29"/>
      <c r="K41" s="29"/>
      <c r="L41" s="29"/>
    </row>
    <row r="42" spans="1:12" x14ac:dyDescent="0.25">
      <c r="A42" s="28"/>
      <c r="B42" s="28"/>
      <c r="C42" s="28"/>
      <c r="D42" s="28"/>
      <c r="E42" s="28"/>
      <c r="F42" s="8"/>
      <c r="G42" s="8"/>
      <c r="H42" s="8"/>
      <c r="I42" s="8"/>
      <c r="J42" s="8"/>
      <c r="K42" s="8"/>
      <c r="L42" s="8"/>
    </row>
  </sheetData>
  <mergeCells count="11">
    <mergeCell ref="A40:C40"/>
    <mergeCell ref="A41:E42"/>
    <mergeCell ref="A2:L2"/>
    <mergeCell ref="A5:A7"/>
    <mergeCell ref="B5:B7"/>
    <mergeCell ref="C5:C7"/>
    <mergeCell ref="D5:F6"/>
    <mergeCell ref="G5:L5"/>
    <mergeCell ref="G6:H6"/>
    <mergeCell ref="I6:J6"/>
    <mergeCell ref="K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1C06-0FA8-419D-911C-E137260EAFF6}">
  <dimension ref="A2:F41"/>
  <sheetViews>
    <sheetView tabSelected="1" topLeftCell="A22" workbookViewId="0">
      <selection activeCell="G50" sqref="G50"/>
    </sheetView>
  </sheetViews>
  <sheetFormatPr defaultRowHeight="15" x14ac:dyDescent="0.25"/>
  <cols>
    <col min="1" max="1" width="6.140625" customWidth="1"/>
    <col min="2" max="2" width="18" customWidth="1"/>
    <col min="3" max="3" width="18.28515625" customWidth="1"/>
    <col min="4" max="4" width="25.140625" customWidth="1"/>
    <col min="5" max="5" width="15.28515625" customWidth="1"/>
    <col min="6" max="6" width="15.140625" customWidth="1"/>
  </cols>
  <sheetData>
    <row r="2" spans="1:6" ht="15.75" x14ac:dyDescent="0.25">
      <c r="A2" s="30" t="s">
        <v>45</v>
      </c>
      <c r="B2" s="2"/>
      <c r="C2" s="2"/>
      <c r="D2" s="2"/>
      <c r="E2" s="2"/>
      <c r="F2" s="2"/>
    </row>
    <row r="3" spans="1:6" ht="15.75" x14ac:dyDescent="0.25">
      <c r="A3" s="3"/>
      <c r="B3" s="4"/>
      <c r="C3" s="31"/>
      <c r="D3" s="4" t="str">
        <f>'[1]1. Luas Wil'!E5</f>
        <v>KABUPATEN</v>
      </c>
      <c r="E3" s="6" t="str">
        <f>'[1]1. Luas Wil'!F5</f>
        <v>PONOROGO</v>
      </c>
      <c r="F3" s="5"/>
    </row>
    <row r="4" spans="1:6" ht="15.75" thickBot="1" x14ac:dyDescent="0.3">
      <c r="A4" s="7"/>
      <c r="B4" s="8"/>
      <c r="C4" s="8"/>
      <c r="D4" s="8"/>
      <c r="E4" s="8"/>
      <c r="F4" s="8"/>
    </row>
    <row r="5" spans="1:6" ht="54.75" customHeight="1" x14ac:dyDescent="0.25">
      <c r="A5" s="32" t="s">
        <v>1</v>
      </c>
      <c r="B5" s="32" t="s">
        <v>2</v>
      </c>
      <c r="C5" s="32" t="s">
        <v>3</v>
      </c>
      <c r="D5" s="33" t="s">
        <v>46</v>
      </c>
      <c r="E5" s="34" t="s">
        <v>47</v>
      </c>
      <c r="F5" s="35"/>
    </row>
    <row r="6" spans="1:6" ht="21" customHeight="1" x14ac:dyDescent="0.25">
      <c r="A6" s="36"/>
      <c r="B6" s="36"/>
      <c r="C6" s="36"/>
      <c r="D6" s="37"/>
      <c r="E6" s="38" t="s">
        <v>9</v>
      </c>
      <c r="F6" s="38" t="s">
        <v>10</v>
      </c>
    </row>
    <row r="7" spans="1:6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</row>
    <row r="8" spans="1:6" x14ac:dyDescent="0.25">
      <c r="A8" s="38">
        <v>1</v>
      </c>
      <c r="B8" s="40" t="s">
        <v>11</v>
      </c>
      <c r="C8" s="40" t="s">
        <v>11</v>
      </c>
      <c r="D8" s="41">
        <v>998</v>
      </c>
      <c r="E8" s="41">
        <v>308</v>
      </c>
      <c r="F8" s="42">
        <f t="shared" ref="F8:F38" si="0">E8/D8*100</f>
        <v>30.861723446893784</v>
      </c>
    </row>
    <row r="9" spans="1:6" x14ac:dyDescent="0.25">
      <c r="A9" s="38">
        <v>2</v>
      </c>
      <c r="B9" s="40" t="s">
        <v>12</v>
      </c>
      <c r="C9" s="40" t="s">
        <v>12</v>
      </c>
      <c r="D9" s="41">
        <v>506</v>
      </c>
      <c r="E9" s="41">
        <v>373</v>
      </c>
      <c r="F9" s="42">
        <f t="shared" si="0"/>
        <v>73.715415019762844</v>
      </c>
    </row>
    <row r="10" spans="1:6" x14ac:dyDescent="0.25">
      <c r="A10" s="38"/>
      <c r="B10" s="40"/>
      <c r="C10" s="40" t="s">
        <v>13</v>
      </c>
      <c r="D10" s="41">
        <v>400</v>
      </c>
      <c r="E10" s="41">
        <v>95</v>
      </c>
      <c r="F10" s="42">
        <f t="shared" si="0"/>
        <v>23.75</v>
      </c>
    </row>
    <row r="11" spans="1:6" x14ac:dyDescent="0.25">
      <c r="A11" s="38">
        <v>3</v>
      </c>
      <c r="B11" s="40" t="s">
        <v>14</v>
      </c>
      <c r="C11" s="40" t="s">
        <v>14</v>
      </c>
      <c r="D11" s="41">
        <v>640</v>
      </c>
      <c r="E11" s="41">
        <v>590</v>
      </c>
      <c r="F11" s="42">
        <f t="shared" si="0"/>
        <v>92.1875</v>
      </c>
    </row>
    <row r="12" spans="1:6" x14ac:dyDescent="0.25">
      <c r="A12" s="38">
        <v>4</v>
      </c>
      <c r="B12" s="40" t="s">
        <v>15</v>
      </c>
      <c r="C12" s="40" t="s">
        <v>15</v>
      </c>
      <c r="D12" s="41">
        <v>293</v>
      </c>
      <c r="E12" s="41">
        <v>511</v>
      </c>
      <c r="F12" s="42">
        <f t="shared" si="0"/>
        <v>174.40273037542661</v>
      </c>
    </row>
    <row r="13" spans="1:6" x14ac:dyDescent="0.25">
      <c r="A13" s="38"/>
      <c r="B13" s="40"/>
      <c r="C13" s="40" t="s">
        <v>16</v>
      </c>
      <c r="D13" s="43">
        <v>357</v>
      </c>
      <c r="E13" s="44">
        <v>99</v>
      </c>
      <c r="F13" s="42">
        <f t="shared" si="0"/>
        <v>27.731092436974791</v>
      </c>
    </row>
    <row r="14" spans="1:6" x14ac:dyDescent="0.25">
      <c r="A14" s="38">
        <v>5</v>
      </c>
      <c r="B14" s="40" t="s">
        <v>17</v>
      </c>
      <c r="C14" s="40" t="s">
        <v>17</v>
      </c>
      <c r="D14" s="41">
        <v>870</v>
      </c>
      <c r="E14" s="41">
        <v>336</v>
      </c>
      <c r="F14" s="42">
        <f t="shared" si="0"/>
        <v>38.620689655172413</v>
      </c>
    </row>
    <row r="15" spans="1:6" x14ac:dyDescent="0.25">
      <c r="A15" s="38"/>
      <c r="B15" s="40"/>
      <c r="C15" s="40" t="s">
        <v>18</v>
      </c>
      <c r="D15" s="41">
        <v>138</v>
      </c>
      <c r="E15" s="41">
        <v>66</v>
      </c>
      <c r="F15" s="42">
        <f t="shared" si="0"/>
        <v>47.826086956521742</v>
      </c>
    </row>
    <row r="16" spans="1:6" x14ac:dyDescent="0.25">
      <c r="A16" s="38">
        <v>6</v>
      </c>
      <c r="B16" s="40" t="s">
        <v>19</v>
      </c>
      <c r="C16" s="40" t="s">
        <v>19</v>
      </c>
      <c r="D16" s="41">
        <v>407</v>
      </c>
      <c r="E16" s="41">
        <v>210</v>
      </c>
      <c r="F16" s="42">
        <f t="shared" si="0"/>
        <v>51.597051597051603</v>
      </c>
    </row>
    <row r="17" spans="1:6" x14ac:dyDescent="0.25">
      <c r="A17" s="38">
        <v>7</v>
      </c>
      <c r="B17" s="40" t="s">
        <v>20</v>
      </c>
      <c r="C17" s="40" t="s">
        <v>20</v>
      </c>
      <c r="D17" s="41">
        <v>163</v>
      </c>
      <c r="E17" s="41">
        <v>80</v>
      </c>
      <c r="F17" s="42">
        <f t="shared" si="0"/>
        <v>49.079754601226995</v>
      </c>
    </row>
    <row r="18" spans="1:6" x14ac:dyDescent="0.25">
      <c r="A18" s="38">
        <v>8</v>
      </c>
      <c r="B18" s="40" t="s">
        <v>21</v>
      </c>
      <c r="C18" s="40" t="s">
        <v>21</v>
      </c>
      <c r="D18" s="41">
        <v>512</v>
      </c>
      <c r="E18" s="41">
        <v>425</v>
      </c>
      <c r="F18" s="42">
        <f t="shared" si="0"/>
        <v>83.0078125</v>
      </c>
    </row>
    <row r="19" spans="1:6" x14ac:dyDescent="0.25">
      <c r="A19" s="38"/>
      <c r="B19" s="40"/>
      <c r="C19" s="40" t="s">
        <v>22</v>
      </c>
      <c r="D19" s="41">
        <v>333</v>
      </c>
      <c r="E19" s="41">
        <v>165</v>
      </c>
      <c r="F19" s="42">
        <f t="shared" si="0"/>
        <v>49.549549549549546</v>
      </c>
    </row>
    <row r="20" spans="1:6" x14ac:dyDescent="0.25">
      <c r="A20" s="38">
        <v>9</v>
      </c>
      <c r="B20" s="40" t="s">
        <v>23</v>
      </c>
      <c r="C20" s="40" t="s">
        <v>23</v>
      </c>
      <c r="D20" s="41">
        <v>640</v>
      </c>
      <c r="E20" s="41">
        <v>554</v>
      </c>
      <c r="F20" s="42">
        <f t="shared" si="0"/>
        <v>86.5625</v>
      </c>
    </row>
    <row r="21" spans="1:6" x14ac:dyDescent="0.25">
      <c r="A21" s="38">
        <v>10</v>
      </c>
      <c r="B21" s="40" t="s">
        <v>24</v>
      </c>
      <c r="C21" s="40" t="s">
        <v>24</v>
      </c>
      <c r="D21" s="41">
        <v>383</v>
      </c>
      <c r="E21" s="41">
        <v>390</v>
      </c>
      <c r="F21" s="42">
        <f t="shared" si="0"/>
        <v>101.82767624020887</v>
      </c>
    </row>
    <row r="22" spans="1:6" x14ac:dyDescent="0.25">
      <c r="A22" s="38"/>
      <c r="B22" s="40"/>
      <c r="C22" s="40" t="s">
        <v>25</v>
      </c>
      <c r="D22" s="41">
        <v>357</v>
      </c>
      <c r="E22" s="41">
        <v>446</v>
      </c>
      <c r="F22" s="42">
        <f t="shared" si="0"/>
        <v>124.92997198879551</v>
      </c>
    </row>
    <row r="23" spans="1:6" x14ac:dyDescent="0.25">
      <c r="A23" s="38">
        <v>11</v>
      </c>
      <c r="B23" s="40" t="s">
        <v>26</v>
      </c>
      <c r="C23" s="40" t="s">
        <v>26</v>
      </c>
      <c r="D23" s="41">
        <v>526</v>
      </c>
      <c r="E23" s="41">
        <v>468</v>
      </c>
      <c r="F23" s="42">
        <f t="shared" si="0"/>
        <v>88.973384030418245</v>
      </c>
    </row>
    <row r="24" spans="1:6" x14ac:dyDescent="0.25">
      <c r="A24" s="38">
        <v>12</v>
      </c>
      <c r="B24" s="40" t="s">
        <v>27</v>
      </c>
      <c r="C24" s="40" t="s">
        <v>27</v>
      </c>
      <c r="D24" s="41">
        <v>765</v>
      </c>
      <c r="E24" s="41">
        <v>523</v>
      </c>
      <c r="F24" s="42">
        <f t="shared" si="0"/>
        <v>68.366013071895424</v>
      </c>
    </row>
    <row r="25" spans="1:6" x14ac:dyDescent="0.25">
      <c r="A25" s="38">
        <v>13</v>
      </c>
      <c r="B25" s="40" t="s">
        <v>28</v>
      </c>
      <c r="C25" s="40" t="s">
        <v>28</v>
      </c>
      <c r="D25" s="41">
        <v>553</v>
      </c>
      <c r="E25" s="41">
        <v>397</v>
      </c>
      <c r="F25" s="42">
        <f t="shared" si="0"/>
        <v>71.79023508137432</v>
      </c>
    </row>
    <row r="26" spans="1:6" x14ac:dyDescent="0.25">
      <c r="A26" s="38"/>
      <c r="B26" s="40"/>
      <c r="C26" s="40" t="s">
        <v>29</v>
      </c>
      <c r="D26" s="41">
        <v>177</v>
      </c>
      <c r="E26" s="41">
        <v>135</v>
      </c>
      <c r="F26" s="42">
        <f t="shared" si="0"/>
        <v>76.271186440677965</v>
      </c>
    </row>
    <row r="27" spans="1:6" x14ac:dyDescent="0.25">
      <c r="A27" s="38">
        <v>14</v>
      </c>
      <c r="B27" s="40" t="s">
        <v>30</v>
      </c>
      <c r="C27" s="40" t="s">
        <v>30</v>
      </c>
      <c r="D27" s="41">
        <v>693</v>
      </c>
      <c r="E27" s="41">
        <v>363</v>
      </c>
      <c r="F27" s="42">
        <f t="shared" si="0"/>
        <v>52.380952380952387</v>
      </c>
    </row>
    <row r="28" spans="1:6" x14ac:dyDescent="0.25">
      <c r="A28" s="38">
        <v>15</v>
      </c>
      <c r="B28" s="40" t="s">
        <v>31</v>
      </c>
      <c r="C28" s="40" t="s">
        <v>31</v>
      </c>
      <c r="D28" s="41">
        <v>516</v>
      </c>
      <c r="E28" s="41">
        <v>151</v>
      </c>
      <c r="F28" s="42">
        <f t="shared" si="0"/>
        <v>29.263565891472869</v>
      </c>
    </row>
    <row r="29" spans="1:6" x14ac:dyDescent="0.25">
      <c r="A29" s="38">
        <v>16</v>
      </c>
      <c r="B29" s="40" t="s">
        <v>32</v>
      </c>
      <c r="C29" s="40" t="s">
        <v>32</v>
      </c>
      <c r="D29" s="45">
        <v>437</v>
      </c>
      <c r="E29" s="45">
        <v>68</v>
      </c>
      <c r="F29" s="42">
        <f t="shared" si="0"/>
        <v>15.560640732265446</v>
      </c>
    </row>
    <row r="30" spans="1:6" x14ac:dyDescent="0.25">
      <c r="A30" s="38"/>
      <c r="B30" s="40"/>
      <c r="C30" s="40" t="s">
        <v>33</v>
      </c>
      <c r="D30" s="41">
        <v>226</v>
      </c>
      <c r="E30" s="41">
        <v>48</v>
      </c>
      <c r="F30" s="42">
        <f t="shared" si="0"/>
        <v>21.238938053097346</v>
      </c>
    </row>
    <row r="31" spans="1:6" x14ac:dyDescent="0.25">
      <c r="A31" s="38">
        <v>17</v>
      </c>
      <c r="B31" s="40" t="s">
        <v>34</v>
      </c>
      <c r="C31" s="40" t="s">
        <v>34</v>
      </c>
      <c r="D31" s="41">
        <v>903</v>
      </c>
      <c r="E31" s="41">
        <v>577</v>
      </c>
      <c r="F31" s="42">
        <f t="shared" si="0"/>
        <v>63.898117386489481</v>
      </c>
    </row>
    <row r="32" spans="1:6" x14ac:dyDescent="0.25">
      <c r="A32" s="38">
        <v>18</v>
      </c>
      <c r="B32" s="40" t="s">
        <v>35</v>
      </c>
      <c r="C32" s="40" t="s">
        <v>36</v>
      </c>
      <c r="D32" s="41">
        <v>686</v>
      </c>
      <c r="E32" s="41">
        <v>452</v>
      </c>
      <c r="F32" s="42">
        <f t="shared" si="0"/>
        <v>65.889212827988345</v>
      </c>
    </row>
    <row r="33" spans="1:6" x14ac:dyDescent="0.25">
      <c r="A33" s="38"/>
      <c r="B33" s="40"/>
      <c r="C33" s="40" t="s">
        <v>37</v>
      </c>
      <c r="D33" s="41">
        <v>634</v>
      </c>
      <c r="E33" s="41">
        <v>781</v>
      </c>
      <c r="F33" s="42">
        <f t="shared" si="0"/>
        <v>123.18611987381702</v>
      </c>
    </row>
    <row r="34" spans="1:6" x14ac:dyDescent="0.25">
      <c r="A34" s="38">
        <v>19</v>
      </c>
      <c r="B34" s="40" t="s">
        <v>38</v>
      </c>
      <c r="C34" s="40" t="s">
        <v>38</v>
      </c>
      <c r="D34" s="45">
        <v>659</v>
      </c>
      <c r="E34" s="45">
        <v>548</v>
      </c>
      <c r="F34" s="42">
        <f t="shared" si="0"/>
        <v>83.156297420333829</v>
      </c>
    </row>
    <row r="35" spans="1:6" x14ac:dyDescent="0.25">
      <c r="A35" s="38"/>
      <c r="B35" s="40"/>
      <c r="C35" s="40" t="s">
        <v>39</v>
      </c>
      <c r="D35" s="41">
        <v>459</v>
      </c>
      <c r="E35" s="41">
        <v>517</v>
      </c>
      <c r="F35" s="42">
        <f t="shared" si="0"/>
        <v>112.63616557734204</v>
      </c>
    </row>
    <row r="36" spans="1:6" x14ac:dyDescent="0.25">
      <c r="A36" s="38">
        <v>20</v>
      </c>
      <c r="B36" s="40" t="s">
        <v>40</v>
      </c>
      <c r="C36" s="40" t="s">
        <v>40</v>
      </c>
      <c r="D36" s="41">
        <v>586</v>
      </c>
      <c r="E36" s="41">
        <v>929</v>
      </c>
      <c r="F36" s="42">
        <f t="shared" si="0"/>
        <v>158.53242320819112</v>
      </c>
    </row>
    <row r="37" spans="1:6" x14ac:dyDescent="0.25">
      <c r="A37" s="38"/>
      <c r="B37" s="40"/>
      <c r="C37" s="40" t="s">
        <v>41</v>
      </c>
      <c r="D37" s="41">
        <v>350</v>
      </c>
      <c r="E37" s="41">
        <v>67</v>
      </c>
      <c r="F37" s="42">
        <f t="shared" si="0"/>
        <v>19.142857142857142</v>
      </c>
    </row>
    <row r="38" spans="1:6" x14ac:dyDescent="0.25">
      <c r="A38" s="38">
        <v>21</v>
      </c>
      <c r="B38" s="40" t="s">
        <v>42</v>
      </c>
      <c r="C38" s="40" t="s">
        <v>42</v>
      </c>
      <c r="D38" s="45">
        <v>346</v>
      </c>
      <c r="E38" s="45">
        <v>118</v>
      </c>
      <c r="F38" s="42">
        <f t="shared" si="0"/>
        <v>34.104046242774565</v>
      </c>
    </row>
    <row r="39" spans="1:6" x14ac:dyDescent="0.25">
      <c r="A39" s="46" t="s">
        <v>43</v>
      </c>
      <c r="B39" s="47"/>
      <c r="C39" s="48"/>
      <c r="D39" s="49">
        <f>SUM(D8:D38)</f>
        <v>15513</v>
      </c>
      <c r="E39" s="49">
        <f>SUM(E8:E38)</f>
        <v>10790</v>
      </c>
      <c r="F39" s="50">
        <f>E39/D39*100</f>
        <v>69.554567137239729</v>
      </c>
    </row>
    <row r="40" spans="1:6" x14ac:dyDescent="0.25">
      <c r="A40" s="7"/>
      <c r="B40" s="8"/>
      <c r="C40" s="51"/>
      <c r="D40" s="29"/>
      <c r="E40" s="29"/>
      <c r="F40" s="29"/>
    </row>
    <row r="41" spans="1:6" x14ac:dyDescent="0.25">
      <c r="A41" s="52" t="s">
        <v>44</v>
      </c>
      <c r="B41" s="28"/>
      <c r="C41" s="28"/>
      <c r="D41" s="8"/>
      <c r="E41" s="8"/>
      <c r="F41" s="8"/>
    </row>
  </sheetData>
  <mergeCells count="8">
    <mergeCell ref="A39:C39"/>
    <mergeCell ref="A41:C41"/>
    <mergeCell ref="A2:F2"/>
    <mergeCell ref="A5:A6"/>
    <mergeCell ref="B5:B6"/>
    <mergeCell ref="C5:C6"/>
    <mergeCell ref="D5:D6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81C2E-4F9C-42A0-983A-0EA0C3ECB5D2}">
  <dimension ref="A2:F43"/>
  <sheetViews>
    <sheetView workbookViewId="0">
      <selection activeCell="I26" sqref="I26"/>
    </sheetView>
  </sheetViews>
  <sheetFormatPr defaultRowHeight="15" x14ac:dyDescent="0.25"/>
  <cols>
    <col min="1" max="1" width="5.7109375" customWidth="1"/>
    <col min="2" max="2" width="17.5703125" customWidth="1"/>
    <col min="3" max="3" width="18" customWidth="1"/>
    <col min="4" max="4" width="24.140625" customWidth="1"/>
    <col min="5" max="5" width="16.5703125" customWidth="1"/>
    <col min="6" max="6" width="16.140625" customWidth="1"/>
  </cols>
  <sheetData>
    <row r="2" spans="1:6" ht="15.75" x14ac:dyDescent="0.25">
      <c r="A2" s="30" t="s">
        <v>48</v>
      </c>
      <c r="B2" s="2"/>
      <c r="C2" s="2"/>
      <c r="D2" s="2"/>
      <c r="E2" s="2"/>
      <c r="F2" s="2"/>
    </row>
    <row r="3" spans="1:6" ht="15.75" x14ac:dyDescent="0.25">
      <c r="A3" s="3"/>
      <c r="B3" s="5"/>
      <c r="C3" s="4" t="str">
        <f>'[1]1. Luas Wil'!E5</f>
        <v>KABUPATEN</v>
      </c>
      <c r="D3" s="6" t="str">
        <f>'[1]1. Luas Wil'!F5</f>
        <v>PONOROGO</v>
      </c>
      <c r="E3" s="3"/>
      <c r="F3" s="3"/>
    </row>
    <row r="4" spans="1:6" x14ac:dyDescent="0.25">
      <c r="A4" s="7"/>
      <c r="B4" s="8"/>
      <c r="C4" s="8"/>
      <c r="D4" s="8"/>
      <c r="E4" s="8"/>
      <c r="F4" s="8"/>
    </row>
    <row r="5" spans="1:6" x14ac:dyDescent="0.25">
      <c r="A5" s="9" t="s">
        <v>1</v>
      </c>
      <c r="B5" s="9" t="s">
        <v>2</v>
      </c>
      <c r="C5" s="9" t="s">
        <v>3</v>
      </c>
      <c r="D5" s="10" t="s">
        <v>49</v>
      </c>
      <c r="E5" s="53"/>
      <c r="F5" s="11"/>
    </row>
    <row r="6" spans="1:6" x14ac:dyDescent="0.25">
      <c r="A6" s="11"/>
      <c r="B6" s="11"/>
      <c r="C6" s="11"/>
      <c r="D6" s="11"/>
      <c r="E6" s="11"/>
      <c r="F6" s="11"/>
    </row>
    <row r="7" spans="1:6" x14ac:dyDescent="0.25">
      <c r="A7" s="11"/>
      <c r="B7" s="11"/>
      <c r="C7" s="11"/>
      <c r="D7" s="10" t="s">
        <v>50</v>
      </c>
      <c r="E7" s="10" t="s">
        <v>5</v>
      </c>
      <c r="F7" s="11"/>
    </row>
    <row r="8" spans="1:6" x14ac:dyDescent="0.25">
      <c r="A8" s="11"/>
      <c r="B8" s="11"/>
      <c r="C8" s="11"/>
      <c r="D8" s="11"/>
      <c r="E8" s="12" t="s">
        <v>9</v>
      </c>
      <c r="F8" s="12" t="s">
        <v>10</v>
      </c>
    </row>
    <row r="9" spans="1:6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6" x14ac:dyDescent="0.25">
      <c r="A10" s="13">
        <v>1</v>
      </c>
      <c r="B10" s="15" t="s">
        <v>11</v>
      </c>
      <c r="C10" s="15" t="s">
        <v>11</v>
      </c>
      <c r="D10" s="16">
        <v>108</v>
      </c>
      <c r="E10" s="16">
        <v>30</v>
      </c>
      <c r="F10" s="54">
        <f t="shared" ref="F10:F41" si="0">E10/D10*100</f>
        <v>27.777777777777779</v>
      </c>
    </row>
    <row r="11" spans="1:6" x14ac:dyDescent="0.25">
      <c r="A11" s="13">
        <v>2</v>
      </c>
      <c r="B11" s="15" t="s">
        <v>12</v>
      </c>
      <c r="C11" s="15" t="s">
        <v>12</v>
      </c>
      <c r="D11" s="16">
        <v>100</v>
      </c>
      <c r="E11" s="16">
        <v>45</v>
      </c>
      <c r="F11" s="54">
        <f t="shared" si="0"/>
        <v>45</v>
      </c>
    </row>
    <row r="12" spans="1:6" x14ac:dyDescent="0.25">
      <c r="A12" s="13"/>
      <c r="B12" s="15"/>
      <c r="C12" s="15" t="s">
        <v>13</v>
      </c>
      <c r="D12" s="16">
        <v>107</v>
      </c>
      <c r="E12" s="16">
        <v>42</v>
      </c>
      <c r="F12" s="54">
        <f t="shared" si="0"/>
        <v>39.252336448598129</v>
      </c>
    </row>
    <row r="13" spans="1:6" x14ac:dyDescent="0.25">
      <c r="A13" s="13">
        <v>3</v>
      </c>
      <c r="B13" s="15" t="s">
        <v>14</v>
      </c>
      <c r="C13" s="15" t="s">
        <v>14</v>
      </c>
      <c r="D13" s="16">
        <v>214</v>
      </c>
      <c r="E13" s="16">
        <v>146</v>
      </c>
      <c r="F13" s="54">
        <f t="shared" si="0"/>
        <v>68.224299065420553</v>
      </c>
    </row>
    <row r="14" spans="1:6" x14ac:dyDescent="0.25">
      <c r="A14" s="13">
        <v>4</v>
      </c>
      <c r="B14" s="15" t="s">
        <v>15</v>
      </c>
      <c r="C14" s="15" t="s">
        <v>15</v>
      </c>
      <c r="D14" s="16">
        <v>85</v>
      </c>
      <c r="E14" s="16">
        <v>35</v>
      </c>
      <c r="F14" s="54">
        <f t="shared" si="0"/>
        <v>41.17647058823529</v>
      </c>
    </row>
    <row r="15" spans="1:6" x14ac:dyDescent="0.25">
      <c r="A15" s="13"/>
      <c r="B15" s="15"/>
      <c r="C15" s="15" t="s">
        <v>16</v>
      </c>
      <c r="D15" s="16">
        <v>71</v>
      </c>
      <c r="E15" s="16">
        <v>26</v>
      </c>
      <c r="F15" s="54">
        <f t="shared" si="0"/>
        <v>36.619718309859159</v>
      </c>
    </row>
    <row r="16" spans="1:6" x14ac:dyDescent="0.25">
      <c r="A16" s="13">
        <v>5</v>
      </c>
      <c r="B16" s="15" t="s">
        <v>17</v>
      </c>
      <c r="C16" s="15" t="s">
        <v>17</v>
      </c>
      <c r="D16" s="16">
        <v>121</v>
      </c>
      <c r="E16" s="16">
        <v>70</v>
      </c>
      <c r="F16" s="54">
        <f t="shared" si="0"/>
        <v>57.851239669421481</v>
      </c>
    </row>
    <row r="17" spans="1:6" x14ac:dyDescent="0.25">
      <c r="A17" s="13"/>
      <c r="B17" s="15"/>
      <c r="C17" s="15" t="s">
        <v>18</v>
      </c>
      <c r="D17" s="16">
        <v>23</v>
      </c>
      <c r="E17" s="16">
        <v>11</v>
      </c>
      <c r="F17" s="54">
        <f t="shared" si="0"/>
        <v>47.826086956521742</v>
      </c>
    </row>
    <row r="18" spans="1:6" x14ac:dyDescent="0.25">
      <c r="A18" s="13">
        <v>6</v>
      </c>
      <c r="B18" s="15" t="s">
        <v>19</v>
      </c>
      <c r="C18" s="15" t="s">
        <v>19</v>
      </c>
      <c r="D18" s="16">
        <v>43</v>
      </c>
      <c r="E18" s="16">
        <v>22</v>
      </c>
      <c r="F18" s="54">
        <f t="shared" si="0"/>
        <v>51.162790697674424</v>
      </c>
    </row>
    <row r="19" spans="1:6" x14ac:dyDescent="0.25">
      <c r="A19" s="13">
        <v>7</v>
      </c>
      <c r="B19" s="15" t="s">
        <v>20</v>
      </c>
      <c r="C19" s="15" t="s">
        <v>20</v>
      </c>
      <c r="D19" s="16">
        <v>10</v>
      </c>
      <c r="E19" s="16">
        <v>4</v>
      </c>
      <c r="F19" s="54">
        <f t="shared" si="0"/>
        <v>40</v>
      </c>
    </row>
    <row r="20" spans="1:6" x14ac:dyDescent="0.25">
      <c r="A20" s="13">
        <v>8</v>
      </c>
      <c r="B20" s="15" t="s">
        <v>21</v>
      </c>
      <c r="C20" s="15" t="s">
        <v>21</v>
      </c>
      <c r="D20" s="16">
        <v>34</v>
      </c>
      <c r="E20" s="16">
        <v>34</v>
      </c>
      <c r="F20" s="54">
        <f t="shared" si="0"/>
        <v>100</v>
      </c>
    </row>
    <row r="21" spans="1:6" x14ac:dyDescent="0.25">
      <c r="A21" s="13"/>
      <c r="B21" s="15"/>
      <c r="C21" s="15" t="s">
        <v>22</v>
      </c>
      <c r="D21" s="16">
        <v>60</v>
      </c>
      <c r="E21" s="16">
        <v>45</v>
      </c>
      <c r="F21" s="54">
        <f t="shared" si="0"/>
        <v>75</v>
      </c>
    </row>
    <row r="22" spans="1:6" x14ac:dyDescent="0.25">
      <c r="A22" s="13">
        <v>9</v>
      </c>
      <c r="B22" s="15" t="s">
        <v>23</v>
      </c>
      <c r="C22" s="15" t="s">
        <v>23</v>
      </c>
      <c r="D22" s="16">
        <v>134</v>
      </c>
      <c r="E22" s="16">
        <v>50</v>
      </c>
      <c r="F22" s="54">
        <f t="shared" si="0"/>
        <v>37.313432835820898</v>
      </c>
    </row>
    <row r="23" spans="1:6" x14ac:dyDescent="0.25">
      <c r="A23" s="13">
        <v>10</v>
      </c>
      <c r="B23" s="15" t="s">
        <v>24</v>
      </c>
      <c r="C23" s="15" t="s">
        <v>24</v>
      </c>
      <c r="D23" s="16">
        <v>70</v>
      </c>
      <c r="E23" s="16">
        <v>58</v>
      </c>
      <c r="F23" s="54">
        <f t="shared" si="0"/>
        <v>82.857142857142861</v>
      </c>
    </row>
    <row r="24" spans="1:6" x14ac:dyDescent="0.25">
      <c r="A24" s="13"/>
      <c r="B24" s="15"/>
      <c r="C24" s="15" t="s">
        <v>25</v>
      </c>
      <c r="D24" s="16">
        <v>45</v>
      </c>
      <c r="E24" s="16">
        <v>43</v>
      </c>
      <c r="F24" s="54">
        <f t="shared" si="0"/>
        <v>95.555555555555557</v>
      </c>
    </row>
    <row r="25" spans="1:6" x14ac:dyDescent="0.25">
      <c r="A25" s="13">
        <v>11</v>
      </c>
      <c r="B25" s="15" t="s">
        <v>26</v>
      </c>
      <c r="C25" s="15" t="s">
        <v>26</v>
      </c>
      <c r="D25" s="16">
        <v>56</v>
      </c>
      <c r="E25" s="16">
        <v>56</v>
      </c>
      <c r="F25" s="54">
        <f t="shared" si="0"/>
        <v>100</v>
      </c>
    </row>
    <row r="26" spans="1:6" x14ac:dyDescent="0.25">
      <c r="A26" s="13">
        <v>12</v>
      </c>
      <c r="B26" s="15" t="s">
        <v>27</v>
      </c>
      <c r="C26" s="15" t="s">
        <v>27</v>
      </c>
      <c r="D26" s="16">
        <v>175</v>
      </c>
      <c r="E26" s="16">
        <v>95</v>
      </c>
      <c r="F26" s="54">
        <f t="shared" si="0"/>
        <v>54.285714285714285</v>
      </c>
    </row>
    <row r="27" spans="1:6" x14ac:dyDescent="0.25">
      <c r="A27" s="13">
        <v>13</v>
      </c>
      <c r="B27" s="15" t="s">
        <v>28</v>
      </c>
      <c r="C27" s="15" t="s">
        <v>28</v>
      </c>
      <c r="D27" s="16">
        <v>81</v>
      </c>
      <c r="E27" s="16">
        <v>73</v>
      </c>
      <c r="F27" s="54">
        <f t="shared" si="0"/>
        <v>90.123456790123456</v>
      </c>
    </row>
    <row r="28" spans="1:6" x14ac:dyDescent="0.25">
      <c r="A28" s="13"/>
      <c r="B28" s="15"/>
      <c r="C28" s="15" t="s">
        <v>29</v>
      </c>
      <c r="D28" s="16">
        <v>32</v>
      </c>
      <c r="E28" s="16">
        <v>19</v>
      </c>
      <c r="F28" s="54">
        <f t="shared" si="0"/>
        <v>59.375</v>
      </c>
    </row>
    <row r="29" spans="1:6" x14ac:dyDescent="0.25">
      <c r="A29" s="13">
        <v>14</v>
      </c>
      <c r="B29" s="15" t="s">
        <v>30</v>
      </c>
      <c r="C29" s="15" t="s">
        <v>30</v>
      </c>
      <c r="D29" s="16">
        <v>69</v>
      </c>
      <c r="E29" s="16">
        <v>69</v>
      </c>
      <c r="F29" s="54">
        <f t="shared" si="0"/>
        <v>100</v>
      </c>
    </row>
    <row r="30" spans="1:6" x14ac:dyDescent="0.25">
      <c r="A30" s="13">
        <v>15</v>
      </c>
      <c r="B30" s="15" t="s">
        <v>31</v>
      </c>
      <c r="C30" s="15" t="s">
        <v>31</v>
      </c>
      <c r="D30" s="16">
        <v>99</v>
      </c>
      <c r="E30" s="16">
        <v>45</v>
      </c>
      <c r="F30" s="54">
        <f t="shared" si="0"/>
        <v>45.454545454545453</v>
      </c>
    </row>
    <row r="31" spans="1:6" x14ac:dyDescent="0.25">
      <c r="A31" s="13">
        <v>16</v>
      </c>
      <c r="B31" s="15" t="s">
        <v>32</v>
      </c>
      <c r="C31" s="15" t="s">
        <v>32</v>
      </c>
      <c r="D31" s="55">
        <v>70</v>
      </c>
      <c r="E31" s="55">
        <v>36</v>
      </c>
      <c r="F31" s="54">
        <f t="shared" si="0"/>
        <v>51.428571428571423</v>
      </c>
    </row>
    <row r="32" spans="1:6" x14ac:dyDescent="0.25">
      <c r="A32" s="13"/>
      <c r="B32" s="15"/>
      <c r="C32" s="15" t="s">
        <v>33</v>
      </c>
      <c r="D32" s="16">
        <v>17</v>
      </c>
      <c r="E32" s="16">
        <v>17</v>
      </c>
      <c r="F32" s="54">
        <f t="shared" si="0"/>
        <v>100</v>
      </c>
    </row>
    <row r="33" spans="1:6" x14ac:dyDescent="0.25">
      <c r="A33" s="13">
        <v>17</v>
      </c>
      <c r="B33" s="15" t="s">
        <v>34</v>
      </c>
      <c r="C33" s="15" t="s">
        <v>34</v>
      </c>
      <c r="D33" s="16">
        <v>175</v>
      </c>
      <c r="E33" s="16">
        <v>128</v>
      </c>
      <c r="F33" s="54">
        <f t="shared" si="0"/>
        <v>73.142857142857139</v>
      </c>
    </row>
    <row r="34" spans="1:6" x14ac:dyDescent="0.25">
      <c r="A34" s="13">
        <v>18</v>
      </c>
      <c r="B34" s="15" t="s">
        <v>35</v>
      </c>
      <c r="C34" s="15" t="s">
        <v>36</v>
      </c>
      <c r="D34" s="16">
        <v>74</v>
      </c>
      <c r="E34" s="16">
        <v>74</v>
      </c>
      <c r="F34" s="54">
        <f t="shared" si="0"/>
        <v>100</v>
      </c>
    </row>
    <row r="35" spans="1:6" x14ac:dyDescent="0.25">
      <c r="A35" s="13"/>
      <c r="B35" s="15"/>
      <c r="C35" s="15" t="s">
        <v>37</v>
      </c>
      <c r="D35" s="16">
        <v>117</v>
      </c>
      <c r="E35" s="16">
        <v>48</v>
      </c>
      <c r="F35" s="54">
        <f t="shared" si="0"/>
        <v>41.025641025641022</v>
      </c>
    </row>
    <row r="36" spans="1:6" x14ac:dyDescent="0.25">
      <c r="A36" s="13">
        <v>19</v>
      </c>
      <c r="B36" s="15" t="s">
        <v>38</v>
      </c>
      <c r="C36" s="15" t="s">
        <v>38</v>
      </c>
      <c r="D36" s="16">
        <v>108</v>
      </c>
      <c r="E36" s="16">
        <v>51</v>
      </c>
      <c r="F36" s="54">
        <f t="shared" si="0"/>
        <v>47.222222222222221</v>
      </c>
    </row>
    <row r="37" spans="1:6" x14ac:dyDescent="0.25">
      <c r="A37" s="13"/>
      <c r="B37" s="15"/>
      <c r="C37" s="15" t="s">
        <v>39</v>
      </c>
      <c r="D37" s="16">
        <v>42</v>
      </c>
      <c r="E37" s="16">
        <v>35</v>
      </c>
      <c r="F37" s="54">
        <f t="shared" si="0"/>
        <v>83.333333333333343</v>
      </c>
    </row>
    <row r="38" spans="1:6" x14ac:dyDescent="0.25">
      <c r="A38" s="13">
        <v>20</v>
      </c>
      <c r="B38" s="15" t="s">
        <v>40</v>
      </c>
      <c r="C38" s="15" t="s">
        <v>40</v>
      </c>
      <c r="D38" s="16">
        <v>85</v>
      </c>
      <c r="E38" s="16">
        <v>80</v>
      </c>
      <c r="F38" s="54">
        <f t="shared" si="0"/>
        <v>94.117647058823522</v>
      </c>
    </row>
    <row r="39" spans="1:6" x14ac:dyDescent="0.25">
      <c r="A39" s="13"/>
      <c r="B39" s="15"/>
      <c r="C39" s="15" t="s">
        <v>41</v>
      </c>
      <c r="D39" s="16">
        <v>50</v>
      </c>
      <c r="E39" s="16">
        <v>50</v>
      </c>
      <c r="F39" s="54">
        <f t="shared" si="0"/>
        <v>100</v>
      </c>
    </row>
    <row r="40" spans="1:6" x14ac:dyDescent="0.25">
      <c r="A40" s="13">
        <v>21</v>
      </c>
      <c r="B40" s="15" t="s">
        <v>42</v>
      </c>
      <c r="C40" s="15" t="s">
        <v>42</v>
      </c>
      <c r="D40" s="18">
        <v>37</v>
      </c>
      <c r="E40" s="18">
        <v>12</v>
      </c>
      <c r="F40" s="54">
        <f t="shared" si="0"/>
        <v>32.432432432432435</v>
      </c>
    </row>
    <row r="41" spans="1:6" x14ac:dyDescent="0.25">
      <c r="A41" s="24" t="s">
        <v>43</v>
      </c>
      <c r="B41" s="11"/>
      <c r="C41" s="11"/>
      <c r="D41" s="25">
        <f>SUM(D10:D40)</f>
        <v>2512</v>
      </c>
      <c r="E41" s="25">
        <f>SUM(E10:E40)</f>
        <v>1549</v>
      </c>
      <c r="F41" s="56">
        <f t="shared" si="0"/>
        <v>61.664012738853501</v>
      </c>
    </row>
    <row r="42" spans="1:6" x14ac:dyDescent="0.25">
      <c r="A42" s="7"/>
      <c r="B42" s="7"/>
      <c r="C42" s="7"/>
      <c r="D42" s="7"/>
      <c r="E42" s="7"/>
      <c r="F42" s="7"/>
    </row>
    <row r="43" spans="1:6" x14ac:dyDescent="0.25">
      <c r="A43" s="52" t="s">
        <v>44</v>
      </c>
      <c r="B43" s="28"/>
      <c r="C43" s="8"/>
      <c r="D43" s="8"/>
      <c r="E43" s="8"/>
      <c r="F43" s="8"/>
    </row>
  </sheetData>
  <mergeCells count="9">
    <mergeCell ref="A41:C41"/>
    <mergeCell ref="A43:B43"/>
    <mergeCell ref="A2:F2"/>
    <mergeCell ref="A5:A8"/>
    <mergeCell ref="B5:B8"/>
    <mergeCell ref="C5:C8"/>
    <mergeCell ref="D5:F6"/>
    <mergeCell ref="D7:D8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HIPERTENSI</vt:lpstr>
      <vt:lpstr>DM</vt:lpstr>
      <vt:lpstr>ODGJ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2023-02-03T02:52:01Z</dcterms:created>
  <dcterms:modified xsi:type="dcterms:W3CDTF">2023-02-03T02:56:08Z</dcterms:modified>
</cp:coreProperties>
</file>