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CDBD1B39-21B2-4369-BFB7-EDA8B2AEADF1}" xr6:coauthVersionLast="47" xr6:coauthVersionMax="47" xr10:uidLastSave="{00000000-0000-0000-0000-000000000000}"/>
  <bookViews>
    <workbookView xWindow="-120" yWindow="-120" windowWidth="20730" windowHeight="11040" xr2:uid="{04D9CBD1-D534-4FEF-A7A5-4C34AF1605BE}"/>
  </bookViews>
  <sheets>
    <sheet name="56. Terduga TBC" sheetId="1" r:id="rId1"/>
    <sheet name="61. Diare" sheetId="2" r:id="rId2"/>
    <sheet name="72. DBD" sheetId="3" r:id="rId3"/>
  </sheets>
  <externalReferences>
    <externalReference r:id="rId4"/>
  </externalReferences>
  <definedNames>
    <definedName name="_xlnm.Print_Area" localSheetId="2">'72. DBD'!$A$1:$L$66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3" l="1"/>
  <c r="G42" i="3"/>
  <c r="J42" i="3" s="1"/>
  <c r="E42" i="3"/>
  <c r="D42" i="3"/>
  <c r="K41" i="3"/>
  <c r="J41" i="3"/>
  <c r="I41" i="3"/>
  <c r="F41" i="3"/>
  <c r="C41" i="3"/>
  <c r="B41" i="3"/>
  <c r="J40" i="3"/>
  <c r="I40" i="3"/>
  <c r="F40" i="3"/>
  <c r="L40" i="3" s="1"/>
  <c r="C40" i="3"/>
  <c r="B40" i="3"/>
  <c r="L39" i="3"/>
  <c r="K39" i="3"/>
  <c r="J39" i="3"/>
  <c r="I39" i="3"/>
  <c r="F39" i="3"/>
  <c r="C39" i="3"/>
  <c r="B39" i="3"/>
  <c r="K38" i="3"/>
  <c r="J38" i="3"/>
  <c r="I38" i="3"/>
  <c r="F38" i="3"/>
  <c r="C38" i="3"/>
  <c r="B38" i="3"/>
  <c r="K37" i="3"/>
  <c r="J37" i="3"/>
  <c r="I37" i="3"/>
  <c r="F37" i="3"/>
  <c r="C37" i="3"/>
  <c r="B37" i="3"/>
  <c r="K36" i="3"/>
  <c r="J36" i="3"/>
  <c r="I36" i="3"/>
  <c r="L36" i="3" s="1"/>
  <c r="F36" i="3"/>
  <c r="C36" i="3"/>
  <c r="B36" i="3"/>
  <c r="K35" i="3"/>
  <c r="J35" i="3"/>
  <c r="I35" i="3"/>
  <c r="F35" i="3"/>
  <c r="C35" i="3"/>
  <c r="B35" i="3"/>
  <c r="K34" i="3"/>
  <c r="J34" i="3"/>
  <c r="I34" i="3"/>
  <c r="L34" i="3" s="1"/>
  <c r="F34" i="3"/>
  <c r="C34" i="3"/>
  <c r="B34" i="3"/>
  <c r="K33" i="3"/>
  <c r="J33" i="3"/>
  <c r="I33" i="3"/>
  <c r="F33" i="3"/>
  <c r="C33" i="3"/>
  <c r="B33" i="3"/>
  <c r="K32" i="3"/>
  <c r="J32" i="3"/>
  <c r="I32" i="3"/>
  <c r="L32" i="3" s="1"/>
  <c r="F32" i="3"/>
  <c r="C32" i="3"/>
  <c r="B32" i="3"/>
  <c r="K31" i="3"/>
  <c r="J31" i="3"/>
  <c r="I31" i="3"/>
  <c r="L31" i="3" s="1"/>
  <c r="F31" i="3"/>
  <c r="C31" i="3"/>
  <c r="B31" i="3"/>
  <c r="K30" i="3"/>
  <c r="J30" i="3"/>
  <c r="I30" i="3"/>
  <c r="F30" i="3"/>
  <c r="C30" i="3"/>
  <c r="B30" i="3"/>
  <c r="K29" i="3"/>
  <c r="J29" i="3"/>
  <c r="I29" i="3"/>
  <c r="F29" i="3"/>
  <c r="C29" i="3"/>
  <c r="B29" i="3"/>
  <c r="K28" i="3"/>
  <c r="J28" i="3"/>
  <c r="I28" i="3"/>
  <c r="F28" i="3"/>
  <c r="C28" i="3"/>
  <c r="B28" i="3"/>
  <c r="K27" i="3"/>
  <c r="J27" i="3"/>
  <c r="I27" i="3"/>
  <c r="L27" i="3" s="1"/>
  <c r="F27" i="3"/>
  <c r="C27" i="3"/>
  <c r="B27" i="3"/>
  <c r="K26" i="3"/>
  <c r="J26" i="3"/>
  <c r="I26" i="3"/>
  <c r="F26" i="3"/>
  <c r="C26" i="3"/>
  <c r="B26" i="3"/>
  <c r="J25" i="3"/>
  <c r="I25" i="3"/>
  <c r="F25" i="3"/>
  <c r="L25" i="3" s="1"/>
  <c r="C25" i="3"/>
  <c r="B25" i="3"/>
  <c r="L24" i="3"/>
  <c r="K24" i="3"/>
  <c r="J24" i="3"/>
  <c r="I24" i="3"/>
  <c r="F24" i="3"/>
  <c r="C24" i="3"/>
  <c r="B24" i="3"/>
  <c r="K23" i="3"/>
  <c r="J23" i="3"/>
  <c r="I23" i="3"/>
  <c r="L23" i="3" s="1"/>
  <c r="F23" i="3"/>
  <c r="C23" i="3"/>
  <c r="B23" i="3"/>
  <c r="J22" i="3"/>
  <c r="I22" i="3"/>
  <c r="F22" i="3"/>
  <c r="C22" i="3"/>
  <c r="B22" i="3"/>
  <c r="K21" i="3"/>
  <c r="J21" i="3"/>
  <c r="I21" i="3"/>
  <c r="F21" i="3"/>
  <c r="C21" i="3"/>
  <c r="B21" i="3"/>
  <c r="K20" i="3"/>
  <c r="J20" i="3"/>
  <c r="I20" i="3"/>
  <c r="F20" i="3"/>
  <c r="C20" i="3"/>
  <c r="B20" i="3"/>
  <c r="K19" i="3"/>
  <c r="J19" i="3"/>
  <c r="I19" i="3"/>
  <c r="L19" i="3" s="1"/>
  <c r="F19" i="3"/>
  <c r="C19" i="3"/>
  <c r="B19" i="3"/>
  <c r="K18" i="3"/>
  <c r="J18" i="3"/>
  <c r="I18" i="3"/>
  <c r="F18" i="3"/>
  <c r="L18" i="3" s="1"/>
  <c r="C18" i="3"/>
  <c r="B18" i="3"/>
  <c r="K17" i="3"/>
  <c r="J17" i="3"/>
  <c r="I17" i="3"/>
  <c r="F17" i="3"/>
  <c r="C17" i="3"/>
  <c r="B17" i="3"/>
  <c r="L16" i="3"/>
  <c r="K16" i="3"/>
  <c r="J16" i="3"/>
  <c r="I16" i="3"/>
  <c r="F16" i="3"/>
  <c r="C16" i="3"/>
  <c r="B16" i="3"/>
  <c r="K15" i="3"/>
  <c r="J15" i="3"/>
  <c r="I15" i="3"/>
  <c r="F15" i="3"/>
  <c r="C15" i="3"/>
  <c r="B15" i="3"/>
  <c r="K14" i="3"/>
  <c r="J14" i="3"/>
  <c r="I14" i="3"/>
  <c r="F14" i="3"/>
  <c r="C14" i="3"/>
  <c r="B14" i="3"/>
  <c r="K13" i="3"/>
  <c r="J13" i="3"/>
  <c r="I13" i="3"/>
  <c r="F13" i="3"/>
  <c r="C13" i="3"/>
  <c r="B13" i="3"/>
  <c r="K12" i="3"/>
  <c r="J12" i="3"/>
  <c r="I12" i="3"/>
  <c r="L12" i="3" s="1"/>
  <c r="F12" i="3"/>
  <c r="C12" i="3"/>
  <c r="B12" i="3"/>
  <c r="J11" i="3"/>
  <c r="I11" i="3"/>
  <c r="F11" i="3"/>
  <c r="C11" i="3"/>
  <c r="B11" i="3"/>
  <c r="F5" i="3"/>
  <c r="E5" i="3"/>
  <c r="F4" i="3"/>
  <c r="E4" i="3"/>
  <c r="O43" i="2"/>
  <c r="P43" i="2" s="1"/>
  <c r="M43" i="2"/>
  <c r="N43" i="2" s="1"/>
  <c r="L43" i="2"/>
  <c r="K43" i="2"/>
  <c r="I43" i="2"/>
  <c r="G43" i="2"/>
  <c r="P42" i="2"/>
  <c r="N42" i="2"/>
  <c r="L42" i="2"/>
  <c r="F42" i="2"/>
  <c r="J42" i="2" s="1"/>
  <c r="E42" i="2"/>
  <c r="H42" i="2" s="1"/>
  <c r="C42" i="2"/>
  <c r="B42" i="2"/>
  <c r="P41" i="2"/>
  <c r="N41" i="2"/>
  <c r="L41" i="2"/>
  <c r="F41" i="2"/>
  <c r="J41" i="2" s="1"/>
  <c r="E41" i="2"/>
  <c r="H41" i="2" s="1"/>
  <c r="C41" i="2"/>
  <c r="B41" i="2"/>
  <c r="P40" i="2"/>
  <c r="N40" i="2"/>
  <c r="L40" i="2"/>
  <c r="F40" i="2"/>
  <c r="J40" i="2" s="1"/>
  <c r="E40" i="2"/>
  <c r="H40" i="2" s="1"/>
  <c r="C40" i="2"/>
  <c r="B40" i="2"/>
  <c r="P39" i="2"/>
  <c r="N39" i="2"/>
  <c r="L39" i="2"/>
  <c r="H39" i="2"/>
  <c r="F39" i="2"/>
  <c r="J39" i="2" s="1"/>
  <c r="E39" i="2"/>
  <c r="C39" i="2"/>
  <c r="B39" i="2"/>
  <c r="P38" i="2"/>
  <c r="N38" i="2"/>
  <c r="L38" i="2"/>
  <c r="J38" i="2"/>
  <c r="H38" i="2"/>
  <c r="F38" i="2"/>
  <c r="E38" i="2"/>
  <c r="C38" i="2"/>
  <c r="B38" i="2"/>
  <c r="P37" i="2"/>
  <c r="N37" i="2"/>
  <c r="L37" i="2"/>
  <c r="J37" i="2"/>
  <c r="H37" i="2"/>
  <c r="F37" i="2"/>
  <c r="E37" i="2"/>
  <c r="C37" i="2"/>
  <c r="B37" i="2"/>
  <c r="P36" i="2"/>
  <c r="N36" i="2"/>
  <c r="L36" i="2"/>
  <c r="J36" i="2"/>
  <c r="H36" i="2"/>
  <c r="F36" i="2"/>
  <c r="E36" i="2"/>
  <c r="C36" i="2"/>
  <c r="B36" i="2"/>
  <c r="P35" i="2"/>
  <c r="N35" i="2"/>
  <c r="L35" i="2"/>
  <c r="J35" i="2"/>
  <c r="F35" i="2"/>
  <c r="E35" i="2"/>
  <c r="H35" i="2" s="1"/>
  <c r="C35" i="2"/>
  <c r="B35" i="2"/>
  <c r="P34" i="2"/>
  <c r="N34" i="2"/>
  <c r="L34" i="2"/>
  <c r="F34" i="2"/>
  <c r="J34" i="2" s="1"/>
  <c r="E34" i="2"/>
  <c r="H34" i="2" s="1"/>
  <c r="C34" i="2"/>
  <c r="B34" i="2"/>
  <c r="P33" i="2"/>
  <c r="N33" i="2"/>
  <c r="L33" i="2"/>
  <c r="F33" i="2"/>
  <c r="J33" i="2" s="1"/>
  <c r="E33" i="2"/>
  <c r="H33" i="2" s="1"/>
  <c r="C33" i="2"/>
  <c r="B33" i="2"/>
  <c r="P32" i="2"/>
  <c r="N32" i="2"/>
  <c r="L32" i="2"/>
  <c r="F32" i="2"/>
  <c r="J32" i="2" s="1"/>
  <c r="E32" i="2"/>
  <c r="H32" i="2" s="1"/>
  <c r="C32" i="2"/>
  <c r="B32" i="2"/>
  <c r="P31" i="2"/>
  <c r="N31" i="2"/>
  <c r="L31" i="2"/>
  <c r="H31" i="2"/>
  <c r="F31" i="2"/>
  <c r="J31" i="2" s="1"/>
  <c r="E31" i="2"/>
  <c r="C31" i="2"/>
  <c r="B31" i="2"/>
  <c r="P30" i="2"/>
  <c r="N30" i="2"/>
  <c r="L30" i="2"/>
  <c r="J30" i="2"/>
  <c r="H30" i="2"/>
  <c r="F30" i="2"/>
  <c r="E30" i="2"/>
  <c r="C30" i="2"/>
  <c r="B30" i="2"/>
  <c r="P29" i="2"/>
  <c r="N29" i="2"/>
  <c r="L29" i="2"/>
  <c r="J29" i="2"/>
  <c r="H29" i="2"/>
  <c r="F29" i="2"/>
  <c r="E29" i="2"/>
  <c r="C29" i="2"/>
  <c r="B29" i="2"/>
  <c r="P28" i="2"/>
  <c r="N28" i="2"/>
  <c r="L28" i="2"/>
  <c r="J28" i="2"/>
  <c r="H28" i="2"/>
  <c r="F28" i="2"/>
  <c r="E28" i="2"/>
  <c r="C28" i="2"/>
  <c r="B28" i="2"/>
  <c r="P27" i="2"/>
  <c r="N27" i="2"/>
  <c r="L27" i="2"/>
  <c r="J27" i="2"/>
  <c r="F27" i="2"/>
  <c r="E27" i="2"/>
  <c r="H27" i="2" s="1"/>
  <c r="C27" i="2"/>
  <c r="B27" i="2"/>
  <c r="P26" i="2"/>
  <c r="N26" i="2"/>
  <c r="L26" i="2"/>
  <c r="F26" i="2"/>
  <c r="J26" i="2" s="1"/>
  <c r="E26" i="2"/>
  <c r="H26" i="2" s="1"/>
  <c r="C26" i="2"/>
  <c r="B26" i="2"/>
  <c r="P25" i="2"/>
  <c r="N25" i="2"/>
  <c r="L25" i="2"/>
  <c r="F25" i="2"/>
  <c r="J25" i="2" s="1"/>
  <c r="E25" i="2"/>
  <c r="H25" i="2" s="1"/>
  <c r="C25" i="2"/>
  <c r="B25" i="2"/>
  <c r="P24" i="2"/>
  <c r="N24" i="2"/>
  <c r="L24" i="2"/>
  <c r="F24" i="2"/>
  <c r="J24" i="2" s="1"/>
  <c r="E24" i="2"/>
  <c r="H24" i="2" s="1"/>
  <c r="C24" i="2"/>
  <c r="B24" i="2"/>
  <c r="F23" i="2"/>
  <c r="J23" i="2" s="1"/>
  <c r="E23" i="2"/>
  <c r="H23" i="2" s="1"/>
  <c r="C23" i="2"/>
  <c r="B23" i="2"/>
  <c r="P22" i="2"/>
  <c r="N22" i="2"/>
  <c r="L22" i="2"/>
  <c r="F22" i="2"/>
  <c r="J22" i="2" s="1"/>
  <c r="E22" i="2"/>
  <c r="H22" i="2" s="1"/>
  <c r="C22" i="2"/>
  <c r="B22" i="2"/>
  <c r="P21" i="2"/>
  <c r="N21" i="2"/>
  <c r="L21" i="2"/>
  <c r="F21" i="2"/>
  <c r="J21" i="2" s="1"/>
  <c r="E21" i="2"/>
  <c r="H21" i="2" s="1"/>
  <c r="C21" i="2"/>
  <c r="B21" i="2"/>
  <c r="P20" i="2"/>
  <c r="N20" i="2"/>
  <c r="L20" i="2"/>
  <c r="H20" i="2"/>
  <c r="F20" i="2"/>
  <c r="J20" i="2" s="1"/>
  <c r="E20" i="2"/>
  <c r="C20" i="2"/>
  <c r="B20" i="2"/>
  <c r="P19" i="2"/>
  <c r="N19" i="2"/>
  <c r="L19" i="2"/>
  <c r="J19" i="2"/>
  <c r="H19" i="2"/>
  <c r="F19" i="2"/>
  <c r="E19" i="2"/>
  <c r="C19" i="2"/>
  <c r="B19" i="2"/>
  <c r="P18" i="2"/>
  <c r="N18" i="2"/>
  <c r="L18" i="2"/>
  <c r="J18" i="2"/>
  <c r="H18" i="2"/>
  <c r="F18" i="2"/>
  <c r="E18" i="2"/>
  <c r="C18" i="2"/>
  <c r="B18" i="2"/>
  <c r="P17" i="2"/>
  <c r="N17" i="2"/>
  <c r="L17" i="2"/>
  <c r="J17" i="2"/>
  <c r="H17" i="2"/>
  <c r="F17" i="2"/>
  <c r="E17" i="2"/>
  <c r="C17" i="2"/>
  <c r="B17" i="2"/>
  <c r="P16" i="2"/>
  <c r="N16" i="2"/>
  <c r="L16" i="2"/>
  <c r="J16" i="2"/>
  <c r="F16" i="2"/>
  <c r="E16" i="2"/>
  <c r="H16" i="2" s="1"/>
  <c r="C16" i="2"/>
  <c r="B16" i="2"/>
  <c r="P15" i="2"/>
  <c r="N15" i="2"/>
  <c r="L15" i="2"/>
  <c r="F15" i="2"/>
  <c r="J15" i="2" s="1"/>
  <c r="E15" i="2"/>
  <c r="H15" i="2" s="1"/>
  <c r="C15" i="2"/>
  <c r="B15" i="2"/>
  <c r="P14" i="2"/>
  <c r="N14" i="2"/>
  <c r="L14" i="2"/>
  <c r="F14" i="2"/>
  <c r="J14" i="2" s="1"/>
  <c r="E14" i="2"/>
  <c r="H14" i="2" s="1"/>
  <c r="C14" i="2"/>
  <c r="B14" i="2"/>
  <c r="P13" i="2"/>
  <c r="N13" i="2"/>
  <c r="L13" i="2"/>
  <c r="F13" i="2"/>
  <c r="J13" i="2" s="1"/>
  <c r="E13" i="2"/>
  <c r="H13" i="2" s="1"/>
  <c r="C13" i="2"/>
  <c r="B13" i="2"/>
  <c r="P12" i="2"/>
  <c r="N12" i="2"/>
  <c r="L12" i="2"/>
  <c r="H12" i="2"/>
  <c r="F12" i="2"/>
  <c r="F43" i="2" s="1"/>
  <c r="J43" i="2" s="1"/>
  <c r="E12" i="2"/>
  <c r="E43" i="2" s="1"/>
  <c r="C12" i="2"/>
  <c r="B12" i="2"/>
  <c r="H5" i="2"/>
  <c r="G5" i="2"/>
  <c r="H4" i="2"/>
  <c r="G4" i="2"/>
  <c r="J56" i="1"/>
  <c r="G53" i="1"/>
  <c r="J51" i="1"/>
  <c r="G51" i="1"/>
  <c r="E51" i="1"/>
  <c r="D51" i="1"/>
  <c r="I50" i="1"/>
  <c r="H50" i="1" s="1"/>
  <c r="I49" i="1"/>
  <c r="I48" i="1"/>
  <c r="H48" i="1" s="1"/>
  <c r="I47" i="1"/>
  <c r="F47" i="1" s="1"/>
  <c r="I46" i="1"/>
  <c r="H46" i="1"/>
  <c r="F46" i="1"/>
  <c r="I45" i="1"/>
  <c r="H45" i="1" s="1"/>
  <c r="F45" i="1"/>
  <c r="I44" i="1"/>
  <c r="H44" i="1" s="1"/>
  <c r="I43" i="1"/>
  <c r="F43" i="1" s="1"/>
  <c r="H43" i="1"/>
  <c r="I42" i="1"/>
  <c r="H42" i="1"/>
  <c r="F42" i="1"/>
  <c r="C42" i="1"/>
  <c r="B42" i="1"/>
  <c r="I41" i="1"/>
  <c r="F41" i="1" s="1"/>
  <c r="H41" i="1"/>
  <c r="C41" i="1"/>
  <c r="B41" i="1"/>
  <c r="I40" i="1"/>
  <c r="H40" i="1" s="1"/>
  <c r="C40" i="1"/>
  <c r="B40" i="1"/>
  <c r="I39" i="1"/>
  <c r="H39" i="1"/>
  <c r="F39" i="1"/>
  <c r="C39" i="1"/>
  <c r="B39" i="1"/>
  <c r="I38" i="1"/>
  <c r="H38" i="1"/>
  <c r="F38" i="1"/>
  <c r="C38" i="1"/>
  <c r="B38" i="1"/>
  <c r="I37" i="1"/>
  <c r="F37" i="1" s="1"/>
  <c r="H37" i="1"/>
  <c r="C37" i="1"/>
  <c r="B37" i="1"/>
  <c r="I36" i="1"/>
  <c r="H36" i="1" s="1"/>
  <c r="C36" i="1"/>
  <c r="B36" i="1"/>
  <c r="I35" i="1"/>
  <c r="H35" i="1"/>
  <c r="F35" i="1"/>
  <c r="C35" i="1"/>
  <c r="B35" i="1"/>
  <c r="I34" i="1"/>
  <c r="H34" i="1"/>
  <c r="F34" i="1"/>
  <c r="C34" i="1"/>
  <c r="B34" i="1"/>
  <c r="I33" i="1"/>
  <c r="F33" i="1" s="1"/>
  <c r="H33" i="1"/>
  <c r="C33" i="1"/>
  <c r="B33" i="1"/>
  <c r="I32" i="1"/>
  <c r="H32" i="1" s="1"/>
  <c r="C32" i="1"/>
  <c r="B32" i="1"/>
  <c r="I31" i="1"/>
  <c r="H31" i="1"/>
  <c r="F31" i="1"/>
  <c r="C31" i="1"/>
  <c r="B31" i="1"/>
  <c r="I30" i="1"/>
  <c r="H30" i="1"/>
  <c r="F30" i="1"/>
  <c r="C30" i="1"/>
  <c r="B30" i="1"/>
  <c r="I29" i="1"/>
  <c r="F29" i="1" s="1"/>
  <c r="H29" i="1"/>
  <c r="C29" i="1"/>
  <c r="B29" i="1"/>
  <c r="I28" i="1"/>
  <c r="H28" i="1" s="1"/>
  <c r="C28" i="1"/>
  <c r="B28" i="1"/>
  <c r="I27" i="1"/>
  <c r="H27" i="1"/>
  <c r="F27" i="1"/>
  <c r="C27" i="1"/>
  <c r="B27" i="1"/>
  <c r="I26" i="1"/>
  <c r="H26" i="1"/>
  <c r="F26" i="1"/>
  <c r="C26" i="1"/>
  <c r="B26" i="1"/>
  <c r="I25" i="1"/>
  <c r="F25" i="1" s="1"/>
  <c r="H25" i="1"/>
  <c r="C25" i="1"/>
  <c r="B25" i="1"/>
  <c r="I24" i="1"/>
  <c r="H24" i="1" s="1"/>
  <c r="C24" i="1"/>
  <c r="B24" i="1"/>
  <c r="I23" i="1"/>
  <c r="H23" i="1"/>
  <c r="F23" i="1"/>
  <c r="C23" i="1"/>
  <c r="B23" i="1"/>
  <c r="I22" i="1"/>
  <c r="H22" i="1"/>
  <c r="F22" i="1"/>
  <c r="C22" i="1"/>
  <c r="B22" i="1"/>
  <c r="I21" i="1"/>
  <c r="F21" i="1" s="1"/>
  <c r="H21" i="1"/>
  <c r="C21" i="1"/>
  <c r="B21" i="1"/>
  <c r="I20" i="1"/>
  <c r="H20" i="1" s="1"/>
  <c r="C20" i="1"/>
  <c r="B20" i="1"/>
  <c r="I19" i="1"/>
  <c r="H19" i="1"/>
  <c r="F19" i="1"/>
  <c r="C19" i="1"/>
  <c r="B19" i="1"/>
  <c r="I18" i="1"/>
  <c r="H18" i="1"/>
  <c r="F18" i="1"/>
  <c r="C18" i="1"/>
  <c r="B18" i="1"/>
  <c r="I17" i="1"/>
  <c r="F17" i="1" s="1"/>
  <c r="H17" i="1"/>
  <c r="C17" i="1"/>
  <c r="B17" i="1"/>
  <c r="I16" i="1"/>
  <c r="H16" i="1" s="1"/>
  <c r="C16" i="1"/>
  <c r="B16" i="1"/>
  <c r="I15" i="1"/>
  <c r="H15" i="1"/>
  <c r="F15" i="1"/>
  <c r="C15" i="1"/>
  <c r="B15" i="1"/>
  <c r="I14" i="1"/>
  <c r="H14" i="1"/>
  <c r="F14" i="1"/>
  <c r="C14" i="1"/>
  <c r="B14" i="1"/>
  <c r="I13" i="1"/>
  <c r="F13" i="1" s="1"/>
  <c r="H13" i="1"/>
  <c r="C13" i="1"/>
  <c r="B13" i="1"/>
  <c r="I12" i="1"/>
  <c r="I51" i="1" s="1"/>
  <c r="I55" i="1" s="1"/>
  <c r="C12" i="1"/>
  <c r="B12" i="1"/>
  <c r="F6" i="1"/>
  <c r="E6" i="1"/>
  <c r="F5" i="1"/>
  <c r="E5" i="1"/>
  <c r="L41" i="3" l="1"/>
  <c r="L17" i="3"/>
  <c r="L28" i="3"/>
  <c r="L38" i="3"/>
  <c r="L35" i="3"/>
  <c r="L11" i="3"/>
  <c r="L14" i="3"/>
  <c r="L21" i="3"/>
  <c r="L29" i="3"/>
  <c r="I42" i="3"/>
  <c r="L15" i="3"/>
  <c r="L20" i="3"/>
  <c r="L33" i="3"/>
  <c r="L37" i="3"/>
  <c r="L13" i="3"/>
  <c r="L22" i="3"/>
  <c r="L26" i="3"/>
  <c r="L30" i="3"/>
  <c r="K42" i="3"/>
  <c r="H43" i="2"/>
  <c r="F51" i="1"/>
  <c r="H51" i="1"/>
  <c r="H47" i="1"/>
  <c r="F12" i="1"/>
  <c r="F48" i="1"/>
  <c r="F42" i="3"/>
  <c r="D43" i="3" s="1"/>
  <c r="F20" i="1"/>
  <c r="F28" i="1"/>
  <c r="F36" i="1"/>
  <c r="H12" i="1"/>
  <c r="J12" i="2"/>
  <c r="F24" i="1"/>
  <c r="F40" i="1"/>
  <c r="F44" i="1"/>
  <c r="F50" i="1"/>
  <c r="F16" i="1"/>
  <c r="F32" i="1"/>
  <c r="L42" i="3" l="1"/>
</calcChain>
</file>

<file path=xl/sharedStrings.xml><?xml version="1.0" encoding="utf-8"?>
<sst xmlns="http://schemas.openxmlformats.org/spreadsheetml/2006/main" count="91" uniqueCount="58">
  <si>
    <t>TABEL 56</t>
  </si>
  <si>
    <t xml:space="preserve">JUMLAH TERDUGA TUBERKULOSIS, KASUS TUBERKULOSIS, KASUS TUBERKULOSIS ANAK, </t>
  </si>
  <si>
    <t xml:space="preserve"> MENURUT JENIS KELAMIN, KECAMATAN, DAN PUSKESMAS</t>
  </si>
  <si>
    <t>NO</t>
  </si>
  <si>
    <t>KECAMATAN</t>
  </si>
  <si>
    <t>PUSKESMAS</t>
  </si>
  <si>
    <t>JUMLAH TERDUGA TUBERKULOSIS YANG MENDAPATKAN PELAYANAN SESUAI STANDAR</t>
  </si>
  <si>
    <t>JUMLAH SEMUA KASUS TUBERKULOSIS</t>
  </si>
  <si>
    <t>KASUS TUBERKULOSIS ANAK 0-14 TAHUN</t>
  </si>
  <si>
    <t>LAKI-LAKI</t>
  </si>
  <si>
    <t>PEREMPUAN</t>
  </si>
  <si>
    <t>LAKI-LAKI + PEREMPUAN</t>
  </si>
  <si>
    <t>JUMLAH</t>
  </si>
  <si>
    <t>%</t>
  </si>
  <si>
    <t xml:space="preserve">RSUD dr Harjono </t>
  </si>
  <si>
    <t>RSUD Bantarangin</t>
  </si>
  <si>
    <t>RSU Darmayu</t>
  </si>
  <si>
    <t>RSU Aisyiyah</t>
  </si>
  <si>
    <t>RSU Muhammadiyah</t>
  </si>
  <si>
    <t>RSU Muslimat</t>
  </si>
  <si>
    <t>RS Griya Waluya</t>
  </si>
  <si>
    <t>RS Yasyfin Darussalam</t>
  </si>
  <si>
    <t>JUMLAH (KAB/KOTA)</t>
  </si>
  <si>
    <t xml:space="preserve">JUMLAH TERDUGA TUBERKULOSIS </t>
  </si>
  <si>
    <t>% ORANG TERDUGA TUBERKULOSIS (TBC) MENDAPATKAN PELAYANAN TUBERKULOSIS SESUAI STANDAR</t>
  </si>
  <si>
    <t xml:space="preserve">PERKIRAAN INSIDEN TUBERKULOSIS (DALAM ABSOLUT) </t>
  </si>
  <si>
    <t>CAKUPAN PENEMUAN KASUS TUBERKULOSIS  (%)</t>
  </si>
  <si>
    <t>CAKUPAN PENEMUAN KASUS TUBERKULOSIS ANAK (%)</t>
  </si>
  <si>
    <t xml:space="preserve">Sumber: Bidang P2P </t>
  </si>
  <si>
    <t>Keterangan: Jumlah pasien adalah seluruh pasien tuberkulosis yang ada di wilayah kerja puskesmas tersebut termasuk pasien yang ditemukan di RS, BBKPM/BPKPM/BP4, Lembaga Pemasyarakatan, Rumah Tahanan, Dokter Praktek Mandiri, Klinik dll</t>
  </si>
  <si>
    <t>TABEL  61</t>
  </si>
  <si>
    <t xml:space="preserve"> </t>
  </si>
  <si>
    <t>KASUS DIARE YANG DILAYANI MENURUT JENIS KELAMIN, KECAMATAN, DAN PUSKESMAS</t>
  </si>
  <si>
    <t>JUMLAH PENDUDUK</t>
  </si>
  <si>
    <t>JUMLAH TARGET PENEMUAN</t>
  </si>
  <si>
    <t>DIARE</t>
  </si>
  <si>
    <t>DILAYANI</t>
  </si>
  <si>
    <t>MENDAPAT ORALIT</t>
  </si>
  <si>
    <t>MENDAPAT ZINC</t>
  </si>
  <si>
    <t>SEMUA UMUR</t>
  </si>
  <si>
    <t>BALITA</t>
  </si>
  <si>
    <t>ANGKA KESAKITAN DIARE PER 1.000 PENDUDUK</t>
  </si>
  <si>
    <t>Ket:</t>
  </si>
  <si>
    <t>- Jumlah kasus adalah seluruh kasus yang ada di wilayah kerja puskesmas tersebut termasuk kasus yang ditemukan di RS</t>
  </si>
  <si>
    <t>- Persentase perkiraan jumlah kasus diare yang datang ke fasyankes besarnya sesuai dengan perkiraan daerah, namun</t>
  </si>
  <si>
    <t xml:space="preserve">   jika tidak tersedia maka menggunakan perkiraan 10% dari perkiraan jumlah penderita untuk semua umur dan 20% untuk balita</t>
  </si>
  <si>
    <t>TABEL 72</t>
  </si>
  <si>
    <t>KASUS DEMAM BERDARAH DENGUE (DBD) MENURUT JENIS KELAMIN, KECAMATAN, DAN PUSKESMAS</t>
  </si>
  <si>
    <t>DEMAM BERDARAH DENGUE (DBD)</t>
  </si>
  <si>
    <t>JUMLAH KASUS</t>
  </si>
  <si>
    <t>MENINGGAL</t>
  </si>
  <si>
    <r>
      <rPr>
        <b/>
        <i/>
        <sz val="12"/>
        <color theme="1"/>
        <rFont val="Arial"/>
      </rPr>
      <t>CFR</t>
    </r>
    <r>
      <rPr>
        <b/>
        <sz val="12"/>
        <color theme="1"/>
        <rFont val="Arial"/>
      </rPr>
      <t xml:space="preserve"> (%)</t>
    </r>
  </si>
  <si>
    <t>L</t>
  </si>
  <si>
    <t>P</t>
  </si>
  <si>
    <t>L+P</t>
  </si>
  <si>
    <t>JUMLAH KASUS (KAB/KOTA)</t>
  </si>
  <si>
    <t>ANGKA KESAKITAN DBD PER 100.000 PENDUDUK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</si>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</sst>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_);_(* \(#,##0\);_(* &quot;-&quot;??_);_(@_)"/>
    <numFmt numFmtId="166" formatCode="_(* #,##0_);_(* \(#,##0\);_(* &quot;-&quot;_);_(@_)"/>
    <numFmt numFmtId="167" formatCode="_(* #,##0.0_);_(* \(#,##0.0\);_(* &quot;-&quot;_);_(@_)"/>
    <numFmt numFmtId="168" formatCode="#,##0.0_);\(#,##0.0\)"/>
  </numFmts>
  <fonts count="10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9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b/>
      <i/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75707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vertical="center"/>
    </xf>
    <xf numFmtId="0" fontId="3" fillId="0" borderId="6" xfId="0" applyFont="1" applyBorder="1"/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37" fontId="1" fillId="0" borderId="12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3" fillId="0" borderId="14" xfId="0" applyFont="1" applyBorder="1"/>
    <xf numFmtId="164" fontId="1" fillId="0" borderId="15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7" xfId="0" quotePrefix="1" applyFont="1" applyFill="1" applyBorder="1" applyAlignment="1">
      <alignment horizontal="center" vertical="center" wrapText="1"/>
    </xf>
    <xf numFmtId="0" fontId="3" fillId="2" borderId="18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19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/>
    <xf numFmtId="0" fontId="3" fillId="2" borderId="8" xfId="0" applyFont="1" applyFill="1" applyBorder="1"/>
    <xf numFmtId="0" fontId="1" fillId="2" borderId="12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3" fillId="2" borderId="21" xfId="0" applyFont="1" applyFill="1" applyBorder="1"/>
    <xf numFmtId="0" fontId="1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3" fontId="2" fillId="2" borderId="11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vertical="center"/>
    </xf>
    <xf numFmtId="37" fontId="2" fillId="2" borderId="11" xfId="0" applyNumberFormat="1" applyFont="1" applyFill="1" applyBorder="1" applyAlignment="1">
      <alignment vertical="center"/>
    </xf>
    <xf numFmtId="164" fontId="2" fillId="3" borderId="11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3" fontId="7" fillId="4" borderId="10" xfId="0" applyNumberFormat="1" applyFont="1" applyFill="1" applyBorder="1" applyAlignment="1">
      <alignment horizontal="right"/>
    </xf>
    <xf numFmtId="3" fontId="1" fillId="3" borderId="11" xfId="0" applyNumberFormat="1" applyFont="1" applyFill="1" applyBorder="1" applyAlignment="1">
      <alignment vertical="center"/>
    </xf>
    <xf numFmtId="37" fontId="1" fillId="3" borderId="8" xfId="0" applyNumberFormat="1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/>
    </xf>
    <xf numFmtId="3" fontId="1" fillId="3" borderId="8" xfId="0" applyNumberFormat="1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10" fontId="1" fillId="2" borderId="23" xfId="0" applyNumberFormat="1" applyFont="1" applyFill="1" applyBorder="1" applyAlignment="1">
      <alignment vertical="center"/>
    </xf>
    <xf numFmtId="37" fontId="1" fillId="5" borderId="14" xfId="0" applyNumberFormat="1" applyFont="1" applyFill="1" applyBorder="1" applyAlignment="1">
      <alignment vertical="center"/>
    </xf>
    <xf numFmtId="168" fontId="1" fillId="5" borderId="14" xfId="0" applyNumberFormat="1" applyFont="1" applyFill="1" applyBorder="1" applyAlignment="1">
      <alignment vertical="center"/>
    </xf>
    <xf numFmtId="168" fontId="1" fillId="5" borderId="15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1" fillId="2" borderId="0" xfId="0" quotePrefix="1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2" fillId="2" borderId="16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24" xfId="0" applyFont="1" applyFill="1" applyBorder="1"/>
    <xf numFmtId="0" fontId="2" fillId="2" borderId="0" xfId="0" applyFont="1" applyFill="1" applyAlignment="1">
      <alignment horizontal="center" vertical="center"/>
    </xf>
    <xf numFmtId="0" fontId="1" fillId="2" borderId="7" xfId="0" quotePrefix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37" fontId="2" fillId="3" borderId="11" xfId="0" applyNumberFormat="1" applyFont="1" applyFill="1" applyBorder="1" applyAlignment="1">
      <alignment vertical="center"/>
    </xf>
    <xf numFmtId="168" fontId="2" fillId="3" borderId="11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7" fontId="1" fillId="3" borderId="11" xfId="0" applyNumberFormat="1" applyFont="1" applyFill="1" applyBorder="1" applyAlignment="1">
      <alignment vertical="center"/>
    </xf>
    <xf numFmtId="168" fontId="1" fillId="3" borderId="11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168" fontId="1" fillId="3" borderId="23" xfId="0" applyNumberFormat="1" applyFont="1" applyFill="1" applyBorder="1" applyAlignment="1">
      <alignment vertical="center"/>
    </xf>
    <xf numFmtId="168" fontId="1" fillId="6" borderId="23" xfId="0" applyNumberFormat="1" applyFont="1" applyFill="1" applyBorder="1" applyAlignment="1">
      <alignment vertical="center"/>
    </xf>
    <xf numFmtId="37" fontId="1" fillId="5" borderId="13" xfId="0" applyNumberFormat="1" applyFont="1" applyFill="1" applyBorder="1" applyAlignment="1">
      <alignment vertical="center"/>
    </xf>
    <xf numFmtId="37" fontId="1" fillId="5" borderId="15" xfId="0" applyNumberFormat="1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1">
          <cell r="D11">
            <v>3575</v>
          </cell>
        </row>
        <row r="12">
          <cell r="D12">
            <v>1756</v>
          </cell>
        </row>
        <row r="13">
          <cell r="D13">
            <v>1538</v>
          </cell>
        </row>
        <row r="14">
          <cell r="D14">
            <v>2691</v>
          </cell>
        </row>
        <row r="15">
          <cell r="D15">
            <v>1145</v>
          </cell>
        </row>
        <row r="16">
          <cell r="D16">
            <v>1617</v>
          </cell>
        </row>
        <row r="17">
          <cell r="D17">
            <v>3702</v>
          </cell>
        </row>
        <row r="18">
          <cell r="D18">
            <v>525</v>
          </cell>
        </row>
        <row r="19">
          <cell r="D19">
            <v>1378</v>
          </cell>
        </row>
        <row r="20">
          <cell r="D20">
            <v>759</v>
          </cell>
        </row>
        <row r="21">
          <cell r="D21">
            <v>2290</v>
          </cell>
        </row>
        <row r="22">
          <cell r="D22">
            <v>1173</v>
          </cell>
        </row>
        <row r="23">
          <cell r="D23">
            <v>2536</v>
          </cell>
        </row>
        <row r="24">
          <cell r="D24">
            <v>1728</v>
          </cell>
        </row>
        <row r="25">
          <cell r="D25">
            <v>1385</v>
          </cell>
        </row>
        <row r="26">
          <cell r="D26">
            <v>2106</v>
          </cell>
        </row>
        <row r="27">
          <cell r="D27">
            <v>2952</v>
          </cell>
        </row>
        <row r="28">
          <cell r="D28">
            <v>2231</v>
          </cell>
        </row>
        <row r="29">
          <cell r="D29">
            <v>706</v>
          </cell>
        </row>
        <row r="30">
          <cell r="D30">
            <v>3178</v>
          </cell>
        </row>
        <row r="31">
          <cell r="D31">
            <v>2425</v>
          </cell>
        </row>
        <row r="32">
          <cell r="D32">
            <v>1801</v>
          </cell>
        </row>
        <row r="33">
          <cell r="D33">
            <v>873</v>
          </cell>
        </row>
        <row r="34">
          <cell r="D34">
            <v>3681</v>
          </cell>
        </row>
        <row r="35">
          <cell r="D35">
            <v>2596</v>
          </cell>
        </row>
        <row r="36">
          <cell r="D36">
            <v>2339</v>
          </cell>
        </row>
        <row r="37">
          <cell r="D37">
            <v>2544</v>
          </cell>
        </row>
        <row r="38">
          <cell r="D38">
            <v>1909</v>
          </cell>
        </row>
        <row r="39">
          <cell r="D39">
            <v>2391</v>
          </cell>
        </row>
        <row r="40">
          <cell r="D40">
            <v>1683</v>
          </cell>
        </row>
        <row r="41">
          <cell r="D41">
            <v>1150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777D-3690-4EF8-97B4-5F4BB45A7989}">
  <sheetPr>
    <pageSetUpPr fitToPage="1"/>
  </sheetPr>
  <dimension ref="A1:Z1008"/>
  <sheetViews>
    <sheetView tabSelected="1" workbookViewId="0">
      <pane xSplit="3" ySplit="11" topLeftCell="D86" activePane="bottomRight" state="frozen"/>
      <selection activeCell="E10" sqref="E10"/>
      <selection pane="topRight" activeCell="E10" sqref="E10"/>
      <selection pane="bottomLeft" activeCell="E10" sqref="E10"/>
      <selection pane="bottomRight" activeCell="B79" sqref="B79"/>
    </sheetView>
  </sheetViews>
  <sheetFormatPr defaultColWidth="14.42578125" defaultRowHeight="15" customHeight="1"/>
  <cols>
    <col min="1" max="1" width="5.7109375" customWidth="1"/>
    <col min="2" max="2" width="16.140625" customWidth="1"/>
    <col min="3" max="3" width="24.7109375" customWidth="1"/>
    <col min="4" max="4" width="33.85546875" customWidth="1"/>
    <col min="5" max="5" width="12" customWidth="1"/>
    <col min="6" max="6" width="11.28515625" customWidth="1"/>
    <col min="7" max="7" width="11.140625" customWidth="1"/>
    <col min="8" max="8" width="9.85546875" customWidth="1"/>
    <col min="9" max="9" width="16" customWidth="1"/>
    <col min="10" max="10" width="22" customWidth="1"/>
    <col min="11" max="11" width="16.85546875" customWidth="1"/>
    <col min="12" max="26" width="10.4257812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"/>
      <c r="B5" s="6"/>
      <c r="C5" s="6"/>
      <c r="D5" s="6"/>
      <c r="E5" s="7" t="str">
        <f>'[1]1. Luas Wilayah'!$E$5</f>
        <v>KABUPATEN</v>
      </c>
      <c r="F5" s="8" t="str">
        <f>'[1]1. Luas Wilayah'!$F$5</f>
        <v>PONOROGO</v>
      </c>
      <c r="G5" s="6"/>
      <c r="H5" s="6"/>
      <c r="I5" s="7"/>
      <c r="J5" s="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6"/>
      <c r="B6" s="6"/>
      <c r="C6" s="6"/>
      <c r="D6" s="6"/>
      <c r="E6" s="7" t="str">
        <f>'[1]1. Luas Wilayah'!$E$6</f>
        <v>TAHUN</v>
      </c>
      <c r="F6" s="8">
        <f>'[1]1. Luas Wilayah'!$F$6</f>
        <v>2024</v>
      </c>
      <c r="G6" s="6"/>
      <c r="H6" s="6"/>
      <c r="I6" s="7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thickBot="1">
      <c r="A7" s="9"/>
      <c r="B7" s="9"/>
      <c r="C7" s="9"/>
      <c r="D7" s="9"/>
      <c r="E7" s="9"/>
      <c r="F7" s="9"/>
      <c r="G7" s="9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10" t="s">
        <v>3</v>
      </c>
      <c r="B8" s="10" t="s">
        <v>4</v>
      </c>
      <c r="C8" s="10" t="s">
        <v>5</v>
      </c>
      <c r="D8" s="11" t="s">
        <v>6</v>
      </c>
      <c r="E8" s="12" t="s">
        <v>7</v>
      </c>
      <c r="F8" s="13"/>
      <c r="G8" s="13"/>
      <c r="H8" s="13"/>
      <c r="I8" s="14"/>
      <c r="J8" s="11" t="s">
        <v>8</v>
      </c>
      <c r="K8" s="1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16"/>
      <c r="B9" s="16"/>
      <c r="C9" s="16"/>
      <c r="D9" s="16"/>
      <c r="E9" s="17" t="s">
        <v>9</v>
      </c>
      <c r="F9" s="18"/>
      <c r="G9" s="17" t="s">
        <v>10</v>
      </c>
      <c r="H9" s="18"/>
      <c r="I9" s="19" t="s">
        <v>11</v>
      </c>
      <c r="J9" s="16"/>
      <c r="K9" s="1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20"/>
      <c r="B10" s="20"/>
      <c r="C10" s="20"/>
      <c r="D10" s="20"/>
      <c r="E10" s="21" t="s">
        <v>12</v>
      </c>
      <c r="F10" s="21" t="s">
        <v>13</v>
      </c>
      <c r="G10" s="21" t="s">
        <v>12</v>
      </c>
      <c r="H10" s="21" t="s">
        <v>13</v>
      </c>
      <c r="I10" s="20"/>
      <c r="J10" s="20"/>
      <c r="K10" s="1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0.25" customHeight="1">
      <c r="A12" s="24">
        <v>1</v>
      </c>
      <c r="B12" s="25" t="str">
        <f>'[1]9. Ketersediaan Obat'!B9</f>
        <v>Ngrayun</v>
      </c>
      <c r="C12" s="25" t="str">
        <f>'[1]9. Ketersediaan Obat'!C9</f>
        <v>Ngrayun</v>
      </c>
      <c r="D12" s="26">
        <v>223</v>
      </c>
      <c r="E12" s="26">
        <v>9</v>
      </c>
      <c r="F12" s="27">
        <f t="shared" ref="F12:F48" si="0">E12/I12*100</f>
        <v>69.230769230769226</v>
      </c>
      <c r="G12" s="26">
        <v>4</v>
      </c>
      <c r="H12" s="27">
        <f t="shared" ref="H12:H48" si="1">G12/I12*100</f>
        <v>30.76923076923077</v>
      </c>
      <c r="I12" s="26">
        <f t="shared" ref="I12:I50" si="2">SUM(E12,G12)</f>
        <v>13</v>
      </c>
      <c r="J12" s="28">
        <v>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24">
        <v>2</v>
      </c>
      <c r="B13" s="25" t="str">
        <f>'[1]9. Ketersediaan Obat'!B10</f>
        <v>Slahung</v>
      </c>
      <c r="C13" s="25" t="str">
        <f>'[1]9. Ketersediaan Obat'!C10</f>
        <v>Slahung</v>
      </c>
      <c r="D13" s="26">
        <v>308</v>
      </c>
      <c r="E13" s="26">
        <v>6</v>
      </c>
      <c r="F13" s="27">
        <f t="shared" si="0"/>
        <v>60</v>
      </c>
      <c r="G13" s="26">
        <v>4</v>
      </c>
      <c r="H13" s="27">
        <f t="shared" si="1"/>
        <v>40</v>
      </c>
      <c r="I13" s="26">
        <f t="shared" si="2"/>
        <v>10</v>
      </c>
      <c r="J13" s="28">
        <v>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24">
        <v>3</v>
      </c>
      <c r="B14" s="25">
        <f>'[1]9. Ketersediaan Obat'!B11</f>
        <v>0</v>
      </c>
      <c r="C14" s="25" t="str">
        <f>'[1]9. Ketersediaan Obat'!C11</f>
        <v>Nailan</v>
      </c>
      <c r="D14" s="26">
        <v>274</v>
      </c>
      <c r="E14" s="26">
        <v>5</v>
      </c>
      <c r="F14" s="27">
        <f t="shared" si="0"/>
        <v>55.555555555555557</v>
      </c>
      <c r="G14" s="26">
        <v>4</v>
      </c>
      <c r="H14" s="27">
        <f t="shared" si="1"/>
        <v>44.444444444444443</v>
      </c>
      <c r="I14" s="26">
        <f t="shared" si="2"/>
        <v>9</v>
      </c>
      <c r="J14" s="28">
        <v>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24">
        <v>4</v>
      </c>
      <c r="B15" s="25" t="str">
        <f>'[1]9. Ketersediaan Obat'!B12</f>
        <v>Bungkal</v>
      </c>
      <c r="C15" s="25" t="str">
        <f>'[1]9. Ketersediaan Obat'!C12</f>
        <v>Bungkal</v>
      </c>
      <c r="D15" s="26">
        <v>240</v>
      </c>
      <c r="E15" s="26">
        <v>4</v>
      </c>
      <c r="F15" s="27">
        <f t="shared" si="0"/>
        <v>66.666666666666657</v>
      </c>
      <c r="G15" s="26">
        <v>2</v>
      </c>
      <c r="H15" s="27">
        <f t="shared" si="1"/>
        <v>33.333333333333329</v>
      </c>
      <c r="I15" s="26">
        <f t="shared" si="2"/>
        <v>6</v>
      </c>
      <c r="J15" s="28"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24">
        <v>5</v>
      </c>
      <c r="B16" s="25" t="str">
        <f>'[1]9. Ketersediaan Obat'!B13</f>
        <v>Sambit</v>
      </c>
      <c r="C16" s="25" t="str">
        <f>'[1]9. Ketersediaan Obat'!C13</f>
        <v>Sambit</v>
      </c>
      <c r="D16" s="26">
        <v>233</v>
      </c>
      <c r="E16" s="26">
        <v>8</v>
      </c>
      <c r="F16" s="27">
        <f t="shared" si="0"/>
        <v>66.666666666666657</v>
      </c>
      <c r="G16" s="26">
        <v>4</v>
      </c>
      <c r="H16" s="27">
        <f t="shared" si="1"/>
        <v>33.333333333333329</v>
      </c>
      <c r="I16" s="26">
        <f t="shared" si="2"/>
        <v>12</v>
      </c>
      <c r="J16" s="28"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24">
        <v>6</v>
      </c>
      <c r="B17" s="25">
        <f>'[1]9. Ketersediaan Obat'!B14</f>
        <v>0</v>
      </c>
      <c r="C17" s="25" t="str">
        <f>'[1]9. Ketersediaan Obat'!C14</f>
        <v>Wringinanom</v>
      </c>
      <c r="D17" s="26">
        <v>158</v>
      </c>
      <c r="E17" s="26">
        <v>3</v>
      </c>
      <c r="F17" s="27">
        <f t="shared" si="0"/>
        <v>100</v>
      </c>
      <c r="G17" s="26">
        <v>0</v>
      </c>
      <c r="H17" s="27">
        <f t="shared" si="1"/>
        <v>0</v>
      </c>
      <c r="I17" s="26">
        <f t="shared" si="2"/>
        <v>3</v>
      </c>
      <c r="J17" s="28"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24">
        <v>7</v>
      </c>
      <c r="B18" s="25" t="str">
        <f>'[1]9. Ketersediaan Obat'!B15</f>
        <v>Sawoo</v>
      </c>
      <c r="C18" s="25" t="str">
        <f>'[1]9. Ketersediaan Obat'!C15</f>
        <v>Sawoo</v>
      </c>
      <c r="D18" s="26">
        <v>336</v>
      </c>
      <c r="E18" s="26">
        <v>3</v>
      </c>
      <c r="F18" s="27">
        <f t="shared" si="0"/>
        <v>50</v>
      </c>
      <c r="G18" s="26">
        <v>3</v>
      </c>
      <c r="H18" s="27">
        <f t="shared" si="1"/>
        <v>50</v>
      </c>
      <c r="I18" s="26">
        <f t="shared" si="2"/>
        <v>6</v>
      </c>
      <c r="J18" s="28"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24">
        <v>8</v>
      </c>
      <c r="B19" s="25">
        <f>'[1]9. Ketersediaan Obat'!B16</f>
        <v>0</v>
      </c>
      <c r="C19" s="25" t="str">
        <f>'[1]9. Ketersediaan Obat'!C16</f>
        <v>Bondrang</v>
      </c>
      <c r="D19" s="26">
        <v>85</v>
      </c>
      <c r="E19" s="26">
        <v>2</v>
      </c>
      <c r="F19" s="27">
        <f t="shared" si="0"/>
        <v>66.666666666666657</v>
      </c>
      <c r="G19" s="26">
        <v>1</v>
      </c>
      <c r="H19" s="27">
        <f t="shared" si="1"/>
        <v>33.333333333333329</v>
      </c>
      <c r="I19" s="26">
        <f t="shared" si="2"/>
        <v>3</v>
      </c>
      <c r="J19" s="28"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24">
        <v>9</v>
      </c>
      <c r="B20" s="25" t="str">
        <f>'[1]9. Ketersediaan Obat'!B17</f>
        <v>Sooko</v>
      </c>
      <c r="C20" s="25" t="str">
        <f>'[1]9. Ketersediaan Obat'!C17</f>
        <v>Sooko</v>
      </c>
      <c r="D20" s="26">
        <v>296</v>
      </c>
      <c r="E20" s="26">
        <v>10</v>
      </c>
      <c r="F20" s="27">
        <f t="shared" si="0"/>
        <v>66.666666666666657</v>
      </c>
      <c r="G20" s="26">
        <v>5</v>
      </c>
      <c r="H20" s="27">
        <f t="shared" si="1"/>
        <v>33.333333333333329</v>
      </c>
      <c r="I20" s="26">
        <f t="shared" si="2"/>
        <v>15</v>
      </c>
      <c r="J20" s="28">
        <v>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24">
        <v>10</v>
      </c>
      <c r="B21" s="25" t="str">
        <f>'[1]9. Ketersediaan Obat'!B18</f>
        <v>Pudak</v>
      </c>
      <c r="C21" s="25" t="str">
        <f>'[1]9. Ketersediaan Obat'!C18</f>
        <v>Pudak</v>
      </c>
      <c r="D21" s="26">
        <v>147</v>
      </c>
      <c r="E21" s="26">
        <v>1</v>
      </c>
      <c r="F21" s="27">
        <f t="shared" si="0"/>
        <v>25</v>
      </c>
      <c r="G21" s="26">
        <v>3</v>
      </c>
      <c r="H21" s="27">
        <f t="shared" si="1"/>
        <v>75</v>
      </c>
      <c r="I21" s="26">
        <f t="shared" si="2"/>
        <v>4</v>
      </c>
      <c r="J21" s="28"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24">
        <v>11</v>
      </c>
      <c r="B22" s="25" t="str">
        <f>'[1]9. Ketersediaan Obat'!B19</f>
        <v>Pulung</v>
      </c>
      <c r="C22" s="25" t="str">
        <f>'[1]9. Ketersediaan Obat'!C19</f>
        <v>Pulung</v>
      </c>
      <c r="D22" s="26">
        <v>336</v>
      </c>
      <c r="E22" s="26">
        <v>4</v>
      </c>
      <c r="F22" s="27">
        <f t="shared" si="0"/>
        <v>66.666666666666657</v>
      </c>
      <c r="G22" s="26">
        <v>2</v>
      </c>
      <c r="H22" s="27">
        <f t="shared" si="1"/>
        <v>33.333333333333329</v>
      </c>
      <c r="I22" s="26">
        <f t="shared" si="2"/>
        <v>6</v>
      </c>
      <c r="J22" s="28">
        <v>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24">
        <v>12</v>
      </c>
      <c r="B23" s="25">
        <f>'[1]9. Ketersediaan Obat'!B20</f>
        <v>0</v>
      </c>
      <c r="C23" s="25" t="str">
        <f>'[1]9. Ketersediaan Obat'!C20</f>
        <v>Kesugihan</v>
      </c>
      <c r="D23" s="26">
        <v>202</v>
      </c>
      <c r="E23" s="26">
        <v>4</v>
      </c>
      <c r="F23" s="27">
        <f t="shared" si="0"/>
        <v>66.666666666666657</v>
      </c>
      <c r="G23" s="26">
        <v>2</v>
      </c>
      <c r="H23" s="27">
        <f t="shared" si="1"/>
        <v>33.333333333333329</v>
      </c>
      <c r="I23" s="26">
        <f t="shared" si="2"/>
        <v>6</v>
      </c>
      <c r="J23" s="28">
        <v>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4">
        <v>13</v>
      </c>
      <c r="B24" s="25" t="str">
        <f>'[1]9. Ketersediaan Obat'!B21</f>
        <v>Mlarak</v>
      </c>
      <c r="C24" s="25" t="str">
        <f>'[1]9. Ketersediaan Obat'!C21</f>
        <v>Mlarak</v>
      </c>
      <c r="D24" s="26">
        <v>186</v>
      </c>
      <c r="E24" s="26">
        <v>9</v>
      </c>
      <c r="F24" s="27">
        <f t="shared" si="0"/>
        <v>47.368421052631575</v>
      </c>
      <c r="G24" s="26">
        <v>10</v>
      </c>
      <c r="H24" s="27">
        <f t="shared" si="1"/>
        <v>52.631578947368418</v>
      </c>
      <c r="I24" s="26">
        <f t="shared" si="2"/>
        <v>19</v>
      </c>
      <c r="J24" s="28">
        <v>11</v>
      </c>
      <c r="K24" s="2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24">
        <v>14</v>
      </c>
      <c r="B25" s="25" t="str">
        <f>'[1]9. Ketersediaan Obat'!B22</f>
        <v>Siman</v>
      </c>
      <c r="C25" s="25" t="str">
        <f>'[1]9. Ketersediaan Obat'!C22</f>
        <v>Siman</v>
      </c>
      <c r="D25" s="26">
        <v>258</v>
      </c>
      <c r="E25" s="26">
        <v>6</v>
      </c>
      <c r="F25" s="27">
        <f t="shared" si="0"/>
        <v>66.666666666666657</v>
      </c>
      <c r="G25" s="26">
        <v>3</v>
      </c>
      <c r="H25" s="27">
        <f t="shared" si="1"/>
        <v>33.333333333333329</v>
      </c>
      <c r="I25" s="26">
        <f t="shared" si="2"/>
        <v>9</v>
      </c>
      <c r="J25" s="28">
        <v>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24">
        <v>15</v>
      </c>
      <c r="B26" s="25">
        <f>'[1]9. Ketersediaan Obat'!B23</f>
        <v>0</v>
      </c>
      <c r="C26" s="25" t="str">
        <f>'[1]9. Ketersediaan Obat'!C23</f>
        <v>Ronowijayan</v>
      </c>
      <c r="D26" s="26">
        <v>224</v>
      </c>
      <c r="E26" s="26">
        <v>7</v>
      </c>
      <c r="F26" s="27">
        <f t="shared" si="0"/>
        <v>50</v>
      </c>
      <c r="G26" s="26">
        <v>7</v>
      </c>
      <c r="H26" s="27">
        <f t="shared" si="1"/>
        <v>50</v>
      </c>
      <c r="I26" s="26">
        <f t="shared" si="2"/>
        <v>14</v>
      </c>
      <c r="J26" s="28">
        <v>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24">
        <v>16</v>
      </c>
      <c r="B27" s="25" t="str">
        <f>'[1]9. Ketersediaan Obat'!B24</f>
        <v>Jetis</v>
      </c>
      <c r="C27" s="25" t="str">
        <f>'[1]9. Ketersediaan Obat'!C24</f>
        <v>Jetis</v>
      </c>
      <c r="D27" s="26">
        <v>309</v>
      </c>
      <c r="E27" s="26">
        <v>14</v>
      </c>
      <c r="F27" s="27">
        <f t="shared" si="0"/>
        <v>60.869565217391312</v>
      </c>
      <c r="G27" s="26">
        <v>9</v>
      </c>
      <c r="H27" s="27">
        <f t="shared" si="1"/>
        <v>39.130434782608695</v>
      </c>
      <c r="I27" s="26">
        <f t="shared" si="2"/>
        <v>23</v>
      </c>
      <c r="J27" s="28">
        <v>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24">
        <v>17</v>
      </c>
      <c r="B28" s="25" t="str">
        <f>'[1]9. Ketersediaan Obat'!B25</f>
        <v>Balong</v>
      </c>
      <c r="C28" s="25" t="str">
        <f>'[1]9. Ketersediaan Obat'!C25</f>
        <v>Balong</v>
      </c>
      <c r="D28" s="26">
        <v>445</v>
      </c>
      <c r="E28" s="26">
        <v>20</v>
      </c>
      <c r="F28" s="27">
        <f t="shared" si="0"/>
        <v>47.619047619047613</v>
      </c>
      <c r="G28" s="26">
        <v>22</v>
      </c>
      <c r="H28" s="27">
        <f t="shared" si="1"/>
        <v>52.380952380952387</v>
      </c>
      <c r="I28" s="26">
        <f t="shared" si="2"/>
        <v>42</v>
      </c>
      <c r="J28" s="28">
        <v>24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24">
        <v>18</v>
      </c>
      <c r="B29" s="25" t="str">
        <f>'[1]9. Ketersediaan Obat'!B26</f>
        <v>Kauman</v>
      </c>
      <c r="C29" s="25" t="str">
        <f>'[1]9. Ketersediaan Obat'!C26</f>
        <v>Kauman</v>
      </c>
      <c r="D29" s="26">
        <v>430</v>
      </c>
      <c r="E29" s="26">
        <v>20</v>
      </c>
      <c r="F29" s="27">
        <f t="shared" si="0"/>
        <v>66.666666666666657</v>
      </c>
      <c r="G29" s="26">
        <v>10</v>
      </c>
      <c r="H29" s="27">
        <f t="shared" si="1"/>
        <v>33.333333333333329</v>
      </c>
      <c r="I29" s="26">
        <f t="shared" si="2"/>
        <v>30</v>
      </c>
      <c r="J29" s="28">
        <v>11</v>
      </c>
      <c r="K29" s="2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24">
        <v>19</v>
      </c>
      <c r="B30" s="25">
        <f>'[1]9. Ketersediaan Obat'!B27</f>
        <v>0</v>
      </c>
      <c r="C30" s="25" t="str">
        <f>'[1]9. Ketersediaan Obat'!C27</f>
        <v>Ngrandu</v>
      </c>
      <c r="D30" s="26">
        <v>165</v>
      </c>
      <c r="E30" s="26">
        <v>6</v>
      </c>
      <c r="F30" s="27">
        <f t="shared" si="0"/>
        <v>85.714285714285708</v>
      </c>
      <c r="G30" s="26">
        <v>1</v>
      </c>
      <c r="H30" s="27">
        <f t="shared" si="1"/>
        <v>14.285714285714285</v>
      </c>
      <c r="I30" s="26">
        <f t="shared" si="2"/>
        <v>7</v>
      </c>
      <c r="J30" s="28"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24">
        <v>20</v>
      </c>
      <c r="B31" s="25" t="str">
        <f>'[1]9. Ketersediaan Obat'!B28</f>
        <v>Jambon</v>
      </c>
      <c r="C31" s="25" t="str">
        <f>'[1]9. Ketersediaan Obat'!C28</f>
        <v>Jambon</v>
      </c>
      <c r="D31" s="26">
        <v>435</v>
      </c>
      <c r="E31" s="26">
        <v>12</v>
      </c>
      <c r="F31" s="27">
        <f t="shared" si="0"/>
        <v>75</v>
      </c>
      <c r="G31" s="26">
        <v>4</v>
      </c>
      <c r="H31" s="27">
        <f t="shared" si="1"/>
        <v>25</v>
      </c>
      <c r="I31" s="26">
        <f t="shared" si="2"/>
        <v>16</v>
      </c>
      <c r="J31" s="28"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24">
        <v>21</v>
      </c>
      <c r="B32" s="25" t="str">
        <f>'[1]9. Ketersediaan Obat'!B29</f>
        <v>Badegan</v>
      </c>
      <c r="C32" s="25" t="str">
        <f>'[1]9. Ketersediaan Obat'!C29</f>
        <v>Badegan</v>
      </c>
      <c r="D32" s="26">
        <v>342</v>
      </c>
      <c r="E32" s="26">
        <v>11</v>
      </c>
      <c r="F32" s="27">
        <f t="shared" si="0"/>
        <v>55.000000000000007</v>
      </c>
      <c r="G32" s="26">
        <v>9</v>
      </c>
      <c r="H32" s="27">
        <f t="shared" si="1"/>
        <v>45</v>
      </c>
      <c r="I32" s="26">
        <f t="shared" si="2"/>
        <v>20</v>
      </c>
      <c r="J32" s="28">
        <v>6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24">
        <v>22</v>
      </c>
      <c r="B33" s="25" t="str">
        <f>'[1]9. Ketersediaan Obat'!B30</f>
        <v>Sampung</v>
      </c>
      <c r="C33" s="25" t="str">
        <f>'[1]9. Ketersediaan Obat'!C30</f>
        <v>Sampung</v>
      </c>
      <c r="D33" s="26">
        <v>244</v>
      </c>
      <c r="E33" s="26">
        <v>4</v>
      </c>
      <c r="F33" s="27">
        <f t="shared" si="0"/>
        <v>66.666666666666657</v>
      </c>
      <c r="G33" s="26">
        <v>2</v>
      </c>
      <c r="H33" s="27">
        <f t="shared" si="1"/>
        <v>33.333333333333329</v>
      </c>
      <c r="I33" s="26">
        <f t="shared" si="2"/>
        <v>6</v>
      </c>
      <c r="J33" s="28">
        <v>2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24">
        <v>23</v>
      </c>
      <c r="B34" s="25">
        <f>'[1]9. Ketersediaan Obat'!B31</f>
        <v>0</v>
      </c>
      <c r="C34" s="25" t="str">
        <f>'[1]9. Ketersediaan Obat'!C31</f>
        <v>Kunti</v>
      </c>
      <c r="D34" s="26">
        <v>313</v>
      </c>
      <c r="E34" s="26">
        <v>10</v>
      </c>
      <c r="F34" s="27">
        <f t="shared" si="0"/>
        <v>71.428571428571431</v>
      </c>
      <c r="G34" s="26">
        <v>4</v>
      </c>
      <c r="H34" s="27">
        <f t="shared" si="1"/>
        <v>28.571428571428569</v>
      </c>
      <c r="I34" s="26">
        <f t="shared" si="2"/>
        <v>14</v>
      </c>
      <c r="J34" s="28">
        <v>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24">
        <v>24</v>
      </c>
      <c r="B35" s="25" t="str">
        <f>'[1]9. Ketersediaan Obat'!B32</f>
        <v>Sukorejo</v>
      </c>
      <c r="C35" s="25" t="str">
        <f>'[1]9. Ketersediaan Obat'!C32</f>
        <v>Sukorejo</v>
      </c>
      <c r="D35" s="26">
        <v>424</v>
      </c>
      <c r="E35" s="26">
        <v>22</v>
      </c>
      <c r="F35" s="27">
        <f t="shared" si="0"/>
        <v>68.75</v>
      </c>
      <c r="G35" s="26">
        <v>10</v>
      </c>
      <c r="H35" s="27">
        <f t="shared" si="1"/>
        <v>31.25</v>
      </c>
      <c r="I35" s="26">
        <f t="shared" si="2"/>
        <v>32</v>
      </c>
      <c r="J35" s="28">
        <v>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24">
        <v>25</v>
      </c>
      <c r="B36" s="25" t="str">
        <f>'[1]9. Ketersediaan Obat'!B33</f>
        <v>Ponorogo</v>
      </c>
      <c r="C36" s="25" t="str">
        <f>'[1]9. Ketersediaan Obat'!C33</f>
        <v>Po. Utara</v>
      </c>
      <c r="D36" s="26">
        <v>383</v>
      </c>
      <c r="E36" s="26">
        <v>8</v>
      </c>
      <c r="F36" s="27">
        <f t="shared" si="0"/>
        <v>42.105263157894733</v>
      </c>
      <c r="G36" s="26">
        <v>11</v>
      </c>
      <c r="H36" s="27">
        <f t="shared" si="1"/>
        <v>57.894736842105267</v>
      </c>
      <c r="I36" s="26">
        <f t="shared" si="2"/>
        <v>19</v>
      </c>
      <c r="J36" s="28">
        <v>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24">
        <v>26</v>
      </c>
      <c r="B37" s="25">
        <f>'[1]9. Ketersediaan Obat'!B34</f>
        <v>0</v>
      </c>
      <c r="C37" s="25" t="str">
        <f>'[1]9. Ketersediaan Obat'!C34</f>
        <v>Po. Selatan</v>
      </c>
      <c r="D37" s="26">
        <v>442</v>
      </c>
      <c r="E37" s="26">
        <v>9</v>
      </c>
      <c r="F37" s="27">
        <f t="shared" si="0"/>
        <v>56.25</v>
      </c>
      <c r="G37" s="26">
        <v>7</v>
      </c>
      <c r="H37" s="27">
        <f t="shared" si="1"/>
        <v>43.75</v>
      </c>
      <c r="I37" s="26">
        <f t="shared" si="2"/>
        <v>16</v>
      </c>
      <c r="J37" s="28">
        <v>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24">
        <v>27</v>
      </c>
      <c r="B38" s="25" t="str">
        <f>'[1]9. Ketersediaan Obat'!B35</f>
        <v>Babadan</v>
      </c>
      <c r="C38" s="25" t="str">
        <f>'[1]9. Ketersediaan Obat'!C35</f>
        <v>Babadan</v>
      </c>
      <c r="D38" s="26">
        <v>387</v>
      </c>
      <c r="E38" s="26">
        <v>21</v>
      </c>
      <c r="F38" s="27">
        <f t="shared" si="0"/>
        <v>44.680851063829785</v>
      </c>
      <c r="G38" s="26">
        <v>26</v>
      </c>
      <c r="H38" s="27">
        <f t="shared" si="1"/>
        <v>55.319148936170215</v>
      </c>
      <c r="I38" s="26">
        <f t="shared" si="2"/>
        <v>47</v>
      </c>
      <c r="J38" s="28">
        <v>29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24">
        <v>28</v>
      </c>
      <c r="B39" s="25">
        <f>'[1]9. Ketersediaan Obat'!B36</f>
        <v>0</v>
      </c>
      <c r="C39" s="25" t="str">
        <f>'[1]9. Ketersediaan Obat'!C36</f>
        <v>Sukosari</v>
      </c>
      <c r="D39" s="26">
        <v>241</v>
      </c>
      <c r="E39" s="26">
        <v>5</v>
      </c>
      <c r="F39" s="27">
        <f t="shared" si="0"/>
        <v>83.333333333333343</v>
      </c>
      <c r="G39" s="26">
        <v>1</v>
      </c>
      <c r="H39" s="27">
        <f t="shared" si="1"/>
        <v>16.666666666666664</v>
      </c>
      <c r="I39" s="26">
        <f t="shared" si="2"/>
        <v>6</v>
      </c>
      <c r="J39" s="28"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24">
        <v>29</v>
      </c>
      <c r="B40" s="25" t="str">
        <f>'[1]9. Ketersediaan Obat'!B37</f>
        <v>Jenangan</v>
      </c>
      <c r="C40" s="25" t="str">
        <f>'[1]9. Ketersediaan Obat'!C37</f>
        <v>Jenangan</v>
      </c>
      <c r="D40" s="26">
        <v>383</v>
      </c>
      <c r="E40" s="26">
        <v>16</v>
      </c>
      <c r="F40" s="27">
        <f t="shared" si="0"/>
        <v>55.172413793103445</v>
      </c>
      <c r="G40" s="26">
        <v>13</v>
      </c>
      <c r="H40" s="27">
        <f t="shared" si="1"/>
        <v>44.827586206896555</v>
      </c>
      <c r="I40" s="26">
        <f t="shared" si="2"/>
        <v>29</v>
      </c>
      <c r="J40" s="28">
        <v>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24">
        <v>30</v>
      </c>
      <c r="B41" s="25">
        <f>'[1]9. Ketersediaan Obat'!B38</f>
        <v>0</v>
      </c>
      <c r="C41" s="25" t="str">
        <f>'[1]9. Ketersediaan Obat'!C38</f>
        <v>Setono</v>
      </c>
      <c r="D41" s="26">
        <v>221</v>
      </c>
      <c r="E41" s="26">
        <v>8</v>
      </c>
      <c r="F41" s="27">
        <f t="shared" si="0"/>
        <v>53.333333333333336</v>
      </c>
      <c r="G41" s="26">
        <v>7</v>
      </c>
      <c r="H41" s="27">
        <f t="shared" si="1"/>
        <v>46.666666666666664</v>
      </c>
      <c r="I41" s="26">
        <f t="shared" si="2"/>
        <v>15</v>
      </c>
      <c r="J41" s="28">
        <v>8</v>
      </c>
      <c r="K41" s="2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24">
        <v>31</v>
      </c>
      <c r="B42" s="25" t="str">
        <f>'[1]9. Ketersediaan Obat'!B39</f>
        <v>Ngebel</v>
      </c>
      <c r="C42" s="25" t="str">
        <f>'[1]9. Ketersediaan Obat'!C39</f>
        <v>Ngebel</v>
      </c>
      <c r="D42" s="26">
        <v>91</v>
      </c>
      <c r="E42" s="26">
        <v>4</v>
      </c>
      <c r="F42" s="27">
        <f t="shared" si="0"/>
        <v>100</v>
      </c>
      <c r="G42" s="26">
        <v>0</v>
      </c>
      <c r="H42" s="27">
        <f t="shared" si="1"/>
        <v>0</v>
      </c>
      <c r="I42" s="26">
        <f t="shared" si="2"/>
        <v>4</v>
      </c>
      <c r="J42" s="28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24">
        <v>32</v>
      </c>
      <c r="B43" s="25"/>
      <c r="C43" s="25" t="s">
        <v>14</v>
      </c>
      <c r="D43" s="26">
        <v>806</v>
      </c>
      <c r="E43" s="26">
        <v>142</v>
      </c>
      <c r="F43" s="27">
        <f t="shared" si="0"/>
        <v>65.437788018433181</v>
      </c>
      <c r="G43" s="26">
        <v>75</v>
      </c>
      <c r="H43" s="27">
        <f t="shared" si="1"/>
        <v>34.562211981566819</v>
      </c>
      <c r="I43" s="26">
        <f t="shared" si="2"/>
        <v>217</v>
      </c>
      <c r="J43" s="28">
        <v>53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24">
        <v>33</v>
      </c>
      <c r="B44" s="25"/>
      <c r="C44" s="25" t="s">
        <v>15</v>
      </c>
      <c r="D44" s="26">
        <v>8</v>
      </c>
      <c r="E44" s="26">
        <v>3</v>
      </c>
      <c r="F44" s="27">
        <f t="shared" si="0"/>
        <v>100</v>
      </c>
      <c r="G44" s="26">
        <v>0</v>
      </c>
      <c r="H44" s="27">
        <f t="shared" si="1"/>
        <v>0</v>
      </c>
      <c r="I44" s="26">
        <f t="shared" si="2"/>
        <v>3</v>
      </c>
      <c r="J44" s="28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24">
        <v>34</v>
      </c>
      <c r="B45" s="25"/>
      <c r="C45" s="25" t="s">
        <v>16</v>
      </c>
      <c r="D45" s="26">
        <v>278</v>
      </c>
      <c r="E45" s="26">
        <v>44</v>
      </c>
      <c r="F45" s="27">
        <f t="shared" si="0"/>
        <v>65.671641791044777</v>
      </c>
      <c r="G45" s="26">
        <v>23</v>
      </c>
      <c r="H45" s="27">
        <f t="shared" si="1"/>
        <v>34.328358208955223</v>
      </c>
      <c r="I45" s="26">
        <f t="shared" si="2"/>
        <v>67</v>
      </c>
      <c r="J45" s="28">
        <v>2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24">
        <v>35</v>
      </c>
      <c r="B46" s="25"/>
      <c r="C46" s="25" t="s">
        <v>17</v>
      </c>
      <c r="D46" s="26">
        <v>548</v>
      </c>
      <c r="E46" s="26">
        <v>121</v>
      </c>
      <c r="F46" s="27">
        <f t="shared" si="0"/>
        <v>60.5</v>
      </c>
      <c r="G46" s="26">
        <v>79</v>
      </c>
      <c r="H46" s="27">
        <f t="shared" si="1"/>
        <v>39.5</v>
      </c>
      <c r="I46" s="26">
        <f t="shared" si="2"/>
        <v>200</v>
      </c>
      <c r="J46" s="28">
        <v>43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24">
        <v>36</v>
      </c>
      <c r="B47" s="25"/>
      <c r="C47" s="25" t="s">
        <v>18</v>
      </c>
      <c r="D47" s="26">
        <v>472</v>
      </c>
      <c r="E47" s="26">
        <v>143</v>
      </c>
      <c r="F47" s="27">
        <f t="shared" si="0"/>
        <v>49.652777777777779</v>
      </c>
      <c r="G47" s="26">
        <v>145</v>
      </c>
      <c r="H47" s="27">
        <f t="shared" si="1"/>
        <v>50.347222222222221</v>
      </c>
      <c r="I47" s="26">
        <f t="shared" si="2"/>
        <v>288</v>
      </c>
      <c r="J47" s="28">
        <v>93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24">
        <v>37</v>
      </c>
      <c r="B48" s="25"/>
      <c r="C48" s="25" t="s">
        <v>19</v>
      </c>
      <c r="D48" s="26">
        <v>228</v>
      </c>
      <c r="E48" s="26">
        <v>92</v>
      </c>
      <c r="F48" s="27">
        <f t="shared" si="0"/>
        <v>54.761904761904766</v>
      </c>
      <c r="G48" s="26">
        <v>76</v>
      </c>
      <c r="H48" s="27">
        <f t="shared" si="1"/>
        <v>45.238095238095241</v>
      </c>
      <c r="I48" s="26">
        <f t="shared" si="2"/>
        <v>168</v>
      </c>
      <c r="J48" s="28">
        <v>76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24">
        <v>38</v>
      </c>
      <c r="B49" s="25"/>
      <c r="C49" s="25" t="s">
        <v>20</v>
      </c>
      <c r="D49" s="26">
        <v>0</v>
      </c>
      <c r="E49" s="26">
        <v>0</v>
      </c>
      <c r="F49" s="27">
        <v>0</v>
      </c>
      <c r="G49" s="26">
        <v>0</v>
      </c>
      <c r="H49" s="27">
        <v>0</v>
      </c>
      <c r="I49" s="26">
        <f t="shared" si="2"/>
        <v>0</v>
      </c>
      <c r="J49" s="28"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24">
        <v>39</v>
      </c>
      <c r="B50" s="25"/>
      <c r="C50" s="25" t="s">
        <v>21</v>
      </c>
      <c r="D50" s="26">
        <v>121</v>
      </c>
      <c r="E50" s="26">
        <v>18</v>
      </c>
      <c r="F50" s="27">
        <f t="shared" ref="F50:F51" si="3">E50/I50*100</f>
        <v>85.714285714285708</v>
      </c>
      <c r="G50" s="26">
        <v>3</v>
      </c>
      <c r="H50" s="27">
        <f t="shared" ref="H50:H51" si="4">G50/I50*100</f>
        <v>14.285714285714285</v>
      </c>
      <c r="I50" s="26">
        <f t="shared" si="2"/>
        <v>21</v>
      </c>
      <c r="J50" s="28"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30" t="s">
        <v>22</v>
      </c>
      <c r="B51" s="31"/>
      <c r="C51" s="32"/>
      <c r="D51" s="33">
        <f t="shared" ref="D51:E51" si="5">SUM(D12:D50)</f>
        <v>11222</v>
      </c>
      <c r="E51" s="33">
        <f t="shared" si="5"/>
        <v>834</v>
      </c>
      <c r="F51" s="34">
        <f t="shared" si="3"/>
        <v>58.526315789473685</v>
      </c>
      <c r="G51" s="33">
        <f>SUM(G12:G50)</f>
        <v>591</v>
      </c>
      <c r="H51" s="34">
        <f t="shared" si="4"/>
        <v>41.473684210526315</v>
      </c>
      <c r="I51" s="33">
        <f t="shared" ref="I51:J51" si="6">SUM(I12:I50)</f>
        <v>1425</v>
      </c>
      <c r="J51" s="33">
        <f t="shared" si="6"/>
        <v>405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30" t="s">
        <v>23</v>
      </c>
      <c r="B52" s="31"/>
      <c r="C52" s="31"/>
      <c r="D52" s="33">
        <v>11222</v>
      </c>
      <c r="E52" s="35"/>
      <c r="F52" s="36"/>
      <c r="G52" s="35"/>
      <c r="H52" s="36"/>
      <c r="I52" s="35"/>
      <c r="J52" s="3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38" t="s">
        <v>24</v>
      </c>
      <c r="B53" s="39"/>
      <c r="C53" s="39"/>
      <c r="D53" s="40"/>
      <c r="E53" s="40"/>
      <c r="F53" s="2"/>
      <c r="G53" s="41">
        <f>D51/D52*100</f>
        <v>100</v>
      </c>
      <c r="H53" s="42"/>
      <c r="I53" s="40"/>
      <c r="J53" s="4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44" t="s">
        <v>25</v>
      </c>
      <c r="B54" s="44"/>
      <c r="C54" s="44"/>
      <c r="D54" s="31"/>
      <c r="E54" s="31"/>
      <c r="F54" s="31"/>
      <c r="G54" s="31"/>
      <c r="H54" s="31"/>
      <c r="I54" s="45">
        <v>2548</v>
      </c>
      <c r="J54" s="4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44" t="s">
        <v>26</v>
      </c>
      <c r="B55" s="30"/>
      <c r="C55" s="31"/>
      <c r="D55" s="31"/>
      <c r="E55" s="31"/>
      <c r="F55" s="31"/>
      <c r="G55" s="31"/>
      <c r="H55" s="31"/>
      <c r="I55" s="46">
        <f>I51/I54*100</f>
        <v>55.926216640502361</v>
      </c>
      <c r="J55" s="4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thickBot="1">
      <c r="A56" s="47" t="s">
        <v>27</v>
      </c>
      <c r="B56" s="48"/>
      <c r="C56" s="48"/>
      <c r="D56" s="48"/>
      <c r="E56" s="48"/>
      <c r="F56" s="48"/>
      <c r="G56" s="48"/>
      <c r="H56" s="48"/>
      <c r="I56" s="48"/>
      <c r="J56" s="49">
        <f>J51/(12%*I54)*100</f>
        <v>132.45682888540031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50"/>
      <c r="C57" s="50"/>
      <c r="D57" s="50"/>
      <c r="E57" s="50"/>
      <c r="F57" s="50"/>
      <c r="G57" s="50"/>
      <c r="H57" s="50"/>
      <c r="I57" s="50"/>
      <c r="J57" s="5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51" t="s">
        <v>28</v>
      </c>
      <c r="B58" s="51"/>
      <c r="C58" s="51"/>
      <c r="D58" s="51"/>
      <c r="E58" s="2"/>
      <c r="F58" s="2"/>
      <c r="G58" s="2"/>
      <c r="H58" s="2"/>
      <c r="I58" s="52"/>
      <c r="J58" s="5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9.25" customHeight="1">
      <c r="A59" s="54" t="s">
        <v>29</v>
      </c>
      <c r="B59" s="54"/>
      <c r="C59" s="54"/>
      <c r="D59" s="54"/>
      <c r="E59" s="54"/>
      <c r="F59" s="54"/>
      <c r="G59" s="54"/>
      <c r="H59" s="54"/>
      <c r="I59" s="54"/>
      <c r="J59" s="5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51"/>
      <c r="B60" s="51"/>
      <c r="C60" s="51"/>
      <c r="D60" s="5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51"/>
      <c r="B61" s="51"/>
      <c r="C61" s="51"/>
      <c r="D61" s="5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51"/>
      <c r="B62" s="51"/>
      <c r="C62" s="51"/>
      <c r="D62" s="5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3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3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3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3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3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3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3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3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3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3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3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3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3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3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3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3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3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3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3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3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3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3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3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3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3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3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3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3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3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3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mergeCells count="13">
    <mergeCell ref="I9:I10"/>
    <mergeCell ref="A56:I56"/>
    <mergeCell ref="A59:J59"/>
    <mergeCell ref="A3:J3"/>
    <mergeCell ref="A4:J4"/>
    <mergeCell ref="A8:A10"/>
    <mergeCell ref="B8:B10"/>
    <mergeCell ref="C8:C10"/>
    <mergeCell ref="D8:D10"/>
    <mergeCell ref="E8:I8"/>
    <mergeCell ref="J8:J10"/>
    <mergeCell ref="E9:F9"/>
    <mergeCell ref="G9:H9"/>
  </mergeCells>
  <printOptions horizontalCentered="1"/>
  <pageMargins left="0.98425196850393704" right="0.59055118110236227" top="0.78740157480314965" bottom="0.98425196850393704" header="0" footer="0"/>
  <pageSetup paperSize="9" scale="48" orientation="portrait" r:id="rId1"/>
  <headerFooter>
    <oddFooter>&amp;R164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87CD-831A-466B-BEEC-84579757E874}">
  <sheetPr>
    <pageSetUpPr fitToPage="1"/>
  </sheetPr>
  <dimension ref="A1:Z1000"/>
  <sheetViews>
    <sheetView tabSelected="1" zoomScale="70" zoomScaleNormal="70" workbookViewId="0">
      <pane ySplit="11" topLeftCell="A39" activePane="bottomLeft" state="frozen"/>
      <selection activeCell="B79" sqref="B79"/>
      <selection pane="bottomLeft" activeCell="B79" sqref="B79"/>
    </sheetView>
  </sheetViews>
  <sheetFormatPr defaultColWidth="14.42578125" defaultRowHeight="15" customHeight="1"/>
  <cols>
    <col min="1" max="1" width="5.7109375" customWidth="1"/>
    <col min="2" max="2" width="20.85546875" customWidth="1"/>
    <col min="3" max="3" width="19.42578125" customWidth="1"/>
    <col min="4" max="4" width="15.85546875" customWidth="1"/>
    <col min="5" max="5" width="14" customWidth="1"/>
    <col min="6" max="6" width="13.7109375" customWidth="1"/>
    <col min="7" max="16" width="11.7109375" customWidth="1"/>
    <col min="17" max="19" width="8.7109375" customWidth="1"/>
    <col min="20" max="22" width="9.140625" customWidth="1"/>
    <col min="23" max="26" width="10.7109375" customWidth="1"/>
  </cols>
  <sheetData>
    <row r="1" spans="1:26" ht="15.75" customHeight="1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50" t="s">
        <v>31</v>
      </c>
      <c r="B2" s="5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4" t="s">
        <v>32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/>
      <c r="R3" s="9"/>
      <c r="S3" s="9"/>
      <c r="T3" s="9"/>
      <c r="U3" s="9"/>
      <c r="V3" s="9"/>
      <c r="W3" s="2"/>
      <c r="X3" s="2"/>
      <c r="Y3" s="2"/>
      <c r="Z3" s="2"/>
    </row>
    <row r="4" spans="1:26" ht="15.75" customHeight="1">
      <c r="A4" s="6"/>
      <c r="B4" s="6"/>
      <c r="C4" s="6"/>
      <c r="D4" s="6"/>
      <c r="E4" s="6"/>
      <c r="F4" s="6"/>
      <c r="G4" s="7" t="str">
        <f>'[1]1. Luas Wilayah'!$E$5</f>
        <v>KABUPATEN</v>
      </c>
      <c r="H4" s="8" t="str">
        <f>'[1]1. Luas Wilayah'!$F$5</f>
        <v>PONOROGO</v>
      </c>
      <c r="I4" s="6"/>
      <c r="J4" s="6"/>
      <c r="K4" s="6"/>
      <c r="L4" s="6"/>
      <c r="M4" s="6"/>
      <c r="N4" s="6"/>
      <c r="O4" s="6"/>
      <c r="P4" s="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"/>
      <c r="B5" s="6"/>
      <c r="C5" s="6"/>
      <c r="D5" s="6"/>
      <c r="E5" s="6"/>
      <c r="F5" s="6"/>
      <c r="G5" s="7" t="str">
        <f>'[1]1. Luas Wilayah'!$E$6</f>
        <v>TAHUN</v>
      </c>
      <c r="H5" s="8">
        <f>'[1]1. Luas Wilayah'!$F$6</f>
        <v>2024</v>
      </c>
      <c r="I5" s="6"/>
      <c r="J5" s="6"/>
      <c r="K5" s="6"/>
      <c r="L5" s="6"/>
      <c r="M5" s="6"/>
      <c r="N5" s="6"/>
      <c r="O5" s="6"/>
      <c r="P5" s="6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56" t="s">
        <v>3</v>
      </c>
      <c r="B7" s="57" t="s">
        <v>4</v>
      </c>
      <c r="C7" s="56" t="s">
        <v>5</v>
      </c>
      <c r="D7" s="58" t="s">
        <v>33</v>
      </c>
      <c r="E7" s="59" t="s">
        <v>34</v>
      </c>
      <c r="F7" s="60"/>
      <c r="G7" s="61" t="s">
        <v>35</v>
      </c>
      <c r="H7" s="62"/>
      <c r="I7" s="62"/>
      <c r="J7" s="62"/>
      <c r="K7" s="62"/>
      <c r="L7" s="62"/>
      <c r="M7" s="62"/>
      <c r="N7" s="62"/>
      <c r="O7" s="62"/>
      <c r="P7" s="63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64"/>
      <c r="B8" s="64"/>
      <c r="C8" s="64"/>
      <c r="D8" s="64"/>
      <c r="E8" s="65"/>
      <c r="F8" s="66"/>
      <c r="G8" s="67" t="s">
        <v>36</v>
      </c>
      <c r="H8" s="68"/>
      <c r="I8" s="68"/>
      <c r="J8" s="69"/>
      <c r="K8" s="67" t="s">
        <v>37</v>
      </c>
      <c r="L8" s="68"/>
      <c r="M8" s="68"/>
      <c r="N8" s="69"/>
      <c r="O8" s="70" t="s">
        <v>38</v>
      </c>
      <c r="P8" s="6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64"/>
      <c r="B9" s="64"/>
      <c r="C9" s="64"/>
      <c r="D9" s="64"/>
      <c r="E9" s="71"/>
      <c r="F9" s="72"/>
      <c r="G9" s="67" t="s">
        <v>39</v>
      </c>
      <c r="H9" s="69"/>
      <c r="I9" s="73" t="s">
        <v>40</v>
      </c>
      <c r="J9" s="69"/>
      <c r="K9" s="67" t="s">
        <v>39</v>
      </c>
      <c r="L9" s="69"/>
      <c r="M9" s="73" t="s">
        <v>40</v>
      </c>
      <c r="N9" s="69"/>
      <c r="O9" s="67" t="s">
        <v>40</v>
      </c>
      <c r="P9" s="6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4"/>
      <c r="B10" s="74"/>
      <c r="C10" s="74"/>
      <c r="D10" s="74"/>
      <c r="E10" s="75" t="s">
        <v>39</v>
      </c>
      <c r="F10" s="75" t="s">
        <v>40</v>
      </c>
      <c r="G10" s="76" t="s">
        <v>12</v>
      </c>
      <c r="H10" s="76" t="s">
        <v>13</v>
      </c>
      <c r="I10" s="76" t="s">
        <v>12</v>
      </c>
      <c r="J10" s="76" t="s">
        <v>13</v>
      </c>
      <c r="K10" s="76" t="s">
        <v>12</v>
      </c>
      <c r="L10" s="76" t="s">
        <v>13</v>
      </c>
      <c r="M10" s="76" t="s">
        <v>12</v>
      </c>
      <c r="N10" s="76" t="s">
        <v>13</v>
      </c>
      <c r="O10" s="76" t="s">
        <v>12</v>
      </c>
      <c r="P10" s="76" t="s">
        <v>13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77">
        <v>1</v>
      </c>
      <c r="B11" s="77">
        <v>2</v>
      </c>
      <c r="C11" s="77">
        <v>3</v>
      </c>
      <c r="D11" s="78">
        <v>4</v>
      </c>
      <c r="E11" s="78">
        <v>5</v>
      </c>
      <c r="F11" s="77">
        <v>6</v>
      </c>
      <c r="G11" s="77">
        <v>7</v>
      </c>
      <c r="H11" s="77">
        <v>8</v>
      </c>
      <c r="I11" s="77">
        <v>9</v>
      </c>
      <c r="J11" s="77">
        <v>10</v>
      </c>
      <c r="K11" s="77">
        <v>11</v>
      </c>
      <c r="L11" s="77">
        <v>12</v>
      </c>
      <c r="M11" s="77">
        <v>13</v>
      </c>
      <c r="N11" s="77">
        <v>14</v>
      </c>
      <c r="O11" s="77">
        <v>15</v>
      </c>
      <c r="P11" s="77">
        <v>16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>
      <c r="A12" s="79">
        <v>1</v>
      </c>
      <c r="B12" s="80" t="str">
        <f>'[1]9. Ketersediaan Obat'!B9</f>
        <v>Ngrayun</v>
      </c>
      <c r="C12" s="80" t="str">
        <f>'[1]9. Ketersediaan Obat'!C9</f>
        <v>Ngrayun</v>
      </c>
      <c r="D12" s="81">
        <v>61331</v>
      </c>
      <c r="E12" s="82">
        <f t="shared" ref="E12:E42" si="0">10%*E$44*D12</f>
        <v>466.11559999999997</v>
      </c>
      <c r="F12" s="82">
        <f>20%*F$44*'[1]46. Balita'!D11</f>
        <v>65.78</v>
      </c>
      <c r="G12" s="83">
        <v>410</v>
      </c>
      <c r="H12" s="84">
        <f t="shared" ref="H12:H43" si="1">G12/E12*100</f>
        <v>87.961012246747387</v>
      </c>
      <c r="I12" s="85">
        <v>278</v>
      </c>
      <c r="J12" s="84">
        <f t="shared" ref="J12:J43" si="2">I12/F12*100</f>
        <v>422.62085740346612</v>
      </c>
      <c r="K12" s="83">
        <v>410</v>
      </c>
      <c r="L12" s="84">
        <f t="shared" ref="L12:L22" si="3">K12/G12*100</f>
        <v>100</v>
      </c>
      <c r="M12" s="83">
        <v>278</v>
      </c>
      <c r="N12" s="84">
        <f t="shared" ref="N12:N22" si="4">M12/I12*100</f>
        <v>100</v>
      </c>
      <c r="O12" s="83">
        <v>278</v>
      </c>
      <c r="P12" s="84">
        <f t="shared" ref="P12:P22" si="5">O12/I12*100</f>
        <v>100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79">
        <v>2</v>
      </c>
      <c r="B13" s="80" t="str">
        <f>'[1]9. Ketersediaan Obat'!B10</f>
        <v>Slahung</v>
      </c>
      <c r="C13" s="80" t="str">
        <f>'[1]9. Ketersediaan Obat'!C10</f>
        <v>Slahung</v>
      </c>
      <c r="D13" s="86">
        <v>29859</v>
      </c>
      <c r="E13" s="82">
        <f t="shared" si="0"/>
        <v>226.92840000000001</v>
      </c>
      <c r="F13" s="82">
        <f>20%*F$44*'[1]46. Balita'!D12</f>
        <v>32.310400000000001</v>
      </c>
      <c r="G13" s="83">
        <v>351</v>
      </c>
      <c r="H13" s="84">
        <f t="shared" si="1"/>
        <v>154.67433780875376</v>
      </c>
      <c r="I13" s="85">
        <v>99</v>
      </c>
      <c r="J13" s="84">
        <f t="shared" si="2"/>
        <v>306.40289194810339</v>
      </c>
      <c r="K13" s="83">
        <v>351</v>
      </c>
      <c r="L13" s="84">
        <f t="shared" si="3"/>
        <v>100</v>
      </c>
      <c r="M13" s="83">
        <v>99</v>
      </c>
      <c r="N13" s="84">
        <f t="shared" si="4"/>
        <v>100</v>
      </c>
      <c r="O13" s="83">
        <v>98</v>
      </c>
      <c r="P13" s="84">
        <f t="shared" si="5"/>
        <v>98.98989898989899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9">
        <v>3</v>
      </c>
      <c r="B14" s="80">
        <f>'[1]9. Ketersediaan Obat'!B11</f>
        <v>0</v>
      </c>
      <c r="C14" s="80" t="str">
        <f>'[1]9. Ketersediaan Obat'!C11</f>
        <v>Nailan</v>
      </c>
      <c r="D14" s="86">
        <v>24295</v>
      </c>
      <c r="E14" s="82">
        <f t="shared" si="0"/>
        <v>184.642</v>
      </c>
      <c r="F14" s="82">
        <f>20%*F$44*'[1]46. Balita'!D13</f>
        <v>28.299199999999999</v>
      </c>
      <c r="G14" s="83">
        <v>430</v>
      </c>
      <c r="H14" s="84">
        <f t="shared" si="1"/>
        <v>232.88309268747091</v>
      </c>
      <c r="I14" s="85">
        <v>84</v>
      </c>
      <c r="J14" s="84">
        <f t="shared" si="2"/>
        <v>296.82817888844914</v>
      </c>
      <c r="K14" s="83">
        <v>430</v>
      </c>
      <c r="L14" s="84">
        <f t="shared" si="3"/>
        <v>100</v>
      </c>
      <c r="M14" s="83">
        <v>84</v>
      </c>
      <c r="N14" s="84">
        <f t="shared" si="4"/>
        <v>100</v>
      </c>
      <c r="O14" s="83">
        <v>84</v>
      </c>
      <c r="P14" s="84">
        <f t="shared" si="5"/>
        <v>100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9">
        <v>4</v>
      </c>
      <c r="B15" s="80" t="str">
        <f>'[1]9. Ketersediaan Obat'!B12</f>
        <v>Bungkal</v>
      </c>
      <c r="C15" s="80" t="str">
        <f>'[1]9. Ketersediaan Obat'!C12</f>
        <v>Bungkal</v>
      </c>
      <c r="D15" s="86">
        <v>38869</v>
      </c>
      <c r="E15" s="82">
        <f t="shared" si="0"/>
        <v>295.40440000000001</v>
      </c>
      <c r="F15" s="82">
        <f>20%*F$44*'[1]46. Balita'!D14</f>
        <v>49.514400000000002</v>
      </c>
      <c r="G15" s="83">
        <v>233</v>
      </c>
      <c r="H15" s="84">
        <f t="shared" si="1"/>
        <v>78.874925356562059</v>
      </c>
      <c r="I15" s="85">
        <v>134</v>
      </c>
      <c r="J15" s="84">
        <f t="shared" si="2"/>
        <v>270.62834246199088</v>
      </c>
      <c r="K15" s="83">
        <v>233</v>
      </c>
      <c r="L15" s="84">
        <f t="shared" si="3"/>
        <v>100</v>
      </c>
      <c r="M15" s="83">
        <v>134</v>
      </c>
      <c r="N15" s="84">
        <f t="shared" si="4"/>
        <v>100</v>
      </c>
      <c r="O15" s="83">
        <v>120</v>
      </c>
      <c r="P15" s="84">
        <f t="shared" si="5"/>
        <v>89.552238805970148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79">
        <v>5</v>
      </c>
      <c r="B16" s="80" t="str">
        <f>'[1]9. Ketersediaan Obat'!B13</f>
        <v>Sambit</v>
      </c>
      <c r="C16" s="80" t="str">
        <f>'[1]9. Ketersediaan Obat'!C13</f>
        <v>Sambit</v>
      </c>
      <c r="D16" s="86">
        <v>18090</v>
      </c>
      <c r="E16" s="82">
        <f t="shared" si="0"/>
        <v>137.48400000000001</v>
      </c>
      <c r="F16" s="82">
        <f>20%*F$44*'[1]46. Balita'!D15</f>
        <v>21.068000000000001</v>
      </c>
      <c r="G16" s="83">
        <v>158</v>
      </c>
      <c r="H16" s="84">
        <f t="shared" si="1"/>
        <v>114.92246370486747</v>
      </c>
      <c r="I16" s="85">
        <v>28</v>
      </c>
      <c r="J16" s="84">
        <f t="shared" si="2"/>
        <v>132.90298082399846</v>
      </c>
      <c r="K16" s="83">
        <v>158</v>
      </c>
      <c r="L16" s="84">
        <f t="shared" si="3"/>
        <v>100</v>
      </c>
      <c r="M16" s="85">
        <v>28</v>
      </c>
      <c r="N16" s="84">
        <f t="shared" si="4"/>
        <v>100</v>
      </c>
      <c r="O16" s="85">
        <v>28</v>
      </c>
      <c r="P16" s="84">
        <f t="shared" si="5"/>
        <v>100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79">
        <v>6</v>
      </c>
      <c r="B17" s="80">
        <f>'[1]9. Ketersediaan Obat'!B14</f>
        <v>0</v>
      </c>
      <c r="C17" s="80" t="str">
        <f>'[1]9. Ketersediaan Obat'!C14</f>
        <v>Wringinanom</v>
      </c>
      <c r="D17" s="86">
        <v>22543</v>
      </c>
      <c r="E17" s="82">
        <f t="shared" si="0"/>
        <v>171.32679999999999</v>
      </c>
      <c r="F17" s="82">
        <f>20%*F$44*'[1]46. Balita'!D16</f>
        <v>29.752800000000001</v>
      </c>
      <c r="G17" s="83">
        <v>139</v>
      </c>
      <c r="H17" s="84">
        <f t="shared" si="1"/>
        <v>81.131498399549869</v>
      </c>
      <c r="I17" s="85">
        <v>18</v>
      </c>
      <c r="J17" s="84">
        <f t="shared" si="2"/>
        <v>60.498507703476648</v>
      </c>
      <c r="K17" s="83">
        <v>139</v>
      </c>
      <c r="L17" s="84">
        <f t="shared" si="3"/>
        <v>100</v>
      </c>
      <c r="M17" s="85">
        <v>18</v>
      </c>
      <c r="N17" s="84">
        <f t="shared" si="4"/>
        <v>100</v>
      </c>
      <c r="O17" s="85">
        <v>18</v>
      </c>
      <c r="P17" s="84">
        <f t="shared" si="5"/>
        <v>100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79">
        <v>7</v>
      </c>
      <c r="B18" s="80" t="str">
        <f>'[1]9. Ketersediaan Obat'!B15</f>
        <v>Sawoo</v>
      </c>
      <c r="C18" s="80" t="str">
        <f>'[1]9. Ketersediaan Obat'!C15</f>
        <v>Sawoo</v>
      </c>
      <c r="D18" s="86">
        <v>53729</v>
      </c>
      <c r="E18" s="82">
        <f t="shared" si="0"/>
        <v>408.34039999999999</v>
      </c>
      <c r="F18" s="82">
        <f>20%*F$44*'[1]46. Balita'!D17</f>
        <v>68.116799999999998</v>
      </c>
      <c r="G18" s="83">
        <v>345</v>
      </c>
      <c r="H18" s="84">
        <f t="shared" si="1"/>
        <v>84.48833375291791</v>
      </c>
      <c r="I18" s="85">
        <v>64</v>
      </c>
      <c r="J18" s="84">
        <f t="shared" si="2"/>
        <v>93.956263359406194</v>
      </c>
      <c r="K18" s="83">
        <v>345</v>
      </c>
      <c r="L18" s="84">
        <f t="shared" si="3"/>
        <v>100</v>
      </c>
      <c r="M18" s="85">
        <v>64</v>
      </c>
      <c r="N18" s="84">
        <f t="shared" si="4"/>
        <v>100</v>
      </c>
      <c r="O18" s="85">
        <v>64</v>
      </c>
      <c r="P18" s="84">
        <f t="shared" si="5"/>
        <v>100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79">
        <v>8</v>
      </c>
      <c r="B19" s="80">
        <f>'[1]9. Ketersediaan Obat'!B16</f>
        <v>0</v>
      </c>
      <c r="C19" s="80" t="str">
        <f>'[1]9. Ketersediaan Obat'!C16</f>
        <v>Bondrang</v>
      </c>
      <c r="D19" s="86">
        <v>8623</v>
      </c>
      <c r="E19" s="82">
        <f t="shared" si="0"/>
        <v>65.534800000000004</v>
      </c>
      <c r="F19" s="82">
        <f>20%*F$44*'[1]46. Balita'!D18</f>
        <v>9.66</v>
      </c>
      <c r="G19" s="83">
        <v>41</v>
      </c>
      <c r="H19" s="84">
        <f t="shared" si="1"/>
        <v>62.562180703992375</v>
      </c>
      <c r="I19" s="85">
        <v>40</v>
      </c>
      <c r="J19" s="84">
        <f t="shared" si="2"/>
        <v>414.07867494824018</v>
      </c>
      <c r="K19" s="83">
        <v>41</v>
      </c>
      <c r="L19" s="84">
        <f t="shared" si="3"/>
        <v>100</v>
      </c>
      <c r="M19" s="85">
        <v>37</v>
      </c>
      <c r="N19" s="84">
        <f t="shared" si="4"/>
        <v>92.5</v>
      </c>
      <c r="O19" s="85">
        <v>40</v>
      </c>
      <c r="P19" s="84">
        <f t="shared" si="5"/>
        <v>100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79">
        <v>9</v>
      </c>
      <c r="B20" s="80" t="str">
        <f>'[1]9. Ketersediaan Obat'!B17</f>
        <v>Sooko</v>
      </c>
      <c r="C20" s="80" t="str">
        <f>'[1]9. Ketersediaan Obat'!C17</f>
        <v>Sooko</v>
      </c>
      <c r="D20" s="86">
        <v>24410</v>
      </c>
      <c r="E20" s="82">
        <f t="shared" si="0"/>
        <v>185.51599999999999</v>
      </c>
      <c r="F20" s="82">
        <f>20%*F$44*'[1]46. Balita'!D19</f>
        <v>25.3552</v>
      </c>
      <c r="G20" s="83">
        <v>160</v>
      </c>
      <c r="H20" s="84">
        <f t="shared" si="1"/>
        <v>86.245930270165388</v>
      </c>
      <c r="I20" s="85">
        <v>145</v>
      </c>
      <c r="J20" s="84">
        <f t="shared" si="2"/>
        <v>571.87480280179216</v>
      </c>
      <c r="K20" s="83">
        <v>160</v>
      </c>
      <c r="L20" s="84">
        <f t="shared" si="3"/>
        <v>100</v>
      </c>
      <c r="M20" s="85">
        <v>145</v>
      </c>
      <c r="N20" s="84">
        <f t="shared" si="4"/>
        <v>100</v>
      </c>
      <c r="O20" s="85">
        <v>145</v>
      </c>
      <c r="P20" s="84">
        <f t="shared" si="5"/>
        <v>100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79">
        <v>10</v>
      </c>
      <c r="B21" s="80" t="str">
        <f>'[1]9. Ketersediaan Obat'!B18</f>
        <v>Pudak</v>
      </c>
      <c r="C21" s="80" t="str">
        <f>'[1]9. Ketersediaan Obat'!C18</f>
        <v>Pudak</v>
      </c>
      <c r="D21" s="86">
        <v>9477</v>
      </c>
      <c r="E21" s="82">
        <f t="shared" si="0"/>
        <v>72.025199999999998</v>
      </c>
      <c r="F21" s="82">
        <f>20%*F$44*'[1]46. Balita'!D20</f>
        <v>13.9656</v>
      </c>
      <c r="G21" s="83">
        <v>96</v>
      </c>
      <c r="H21" s="84">
        <f t="shared" si="1"/>
        <v>133.28668299428534</v>
      </c>
      <c r="I21" s="85">
        <v>28</v>
      </c>
      <c r="J21" s="84">
        <f t="shared" si="2"/>
        <v>200.49263905596609</v>
      </c>
      <c r="K21" s="83">
        <v>96</v>
      </c>
      <c r="L21" s="84">
        <f t="shared" si="3"/>
        <v>100</v>
      </c>
      <c r="M21" s="85">
        <v>28</v>
      </c>
      <c r="N21" s="84">
        <f t="shared" si="4"/>
        <v>100</v>
      </c>
      <c r="O21" s="85">
        <v>28</v>
      </c>
      <c r="P21" s="84">
        <f t="shared" si="5"/>
        <v>100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79">
        <v>11</v>
      </c>
      <c r="B22" s="80" t="str">
        <f>'[1]9. Ketersediaan Obat'!B19</f>
        <v>Pulung</v>
      </c>
      <c r="C22" s="80" t="str">
        <f>'[1]9. Ketersediaan Obat'!C19</f>
        <v>Pulung</v>
      </c>
      <c r="D22" s="86">
        <v>31778</v>
      </c>
      <c r="E22" s="82">
        <f t="shared" si="0"/>
        <v>241.5128</v>
      </c>
      <c r="F22" s="82">
        <f>20%*F$44*'[1]46. Balita'!D21</f>
        <v>42.136000000000003</v>
      </c>
      <c r="G22" s="83">
        <v>931</v>
      </c>
      <c r="H22" s="84">
        <f t="shared" si="1"/>
        <v>385.48681477751904</v>
      </c>
      <c r="I22" s="85">
        <v>291</v>
      </c>
      <c r="J22" s="84">
        <f t="shared" si="2"/>
        <v>690.6208467818492</v>
      </c>
      <c r="K22" s="83">
        <v>931</v>
      </c>
      <c r="L22" s="84">
        <f t="shared" si="3"/>
        <v>100</v>
      </c>
      <c r="M22" s="85">
        <v>291</v>
      </c>
      <c r="N22" s="84">
        <f t="shared" si="4"/>
        <v>100</v>
      </c>
      <c r="O22" s="85">
        <v>291</v>
      </c>
      <c r="P22" s="84">
        <f t="shared" si="5"/>
        <v>100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9">
        <v>12</v>
      </c>
      <c r="B23" s="80">
        <f>'[1]9. Ketersediaan Obat'!B20</f>
        <v>0</v>
      </c>
      <c r="C23" s="80" t="str">
        <f>'[1]9. Ketersediaan Obat'!C20</f>
        <v>Kesugihan</v>
      </c>
      <c r="D23" s="86">
        <v>20988</v>
      </c>
      <c r="E23" s="82">
        <f t="shared" si="0"/>
        <v>159.50880000000001</v>
      </c>
      <c r="F23" s="82">
        <f>20%*F$44*'[1]46. Balita'!D22</f>
        <v>21.583199999999998</v>
      </c>
      <c r="G23" s="83">
        <v>0</v>
      </c>
      <c r="H23" s="84">
        <f t="shared" si="1"/>
        <v>0</v>
      </c>
      <c r="I23" s="85">
        <v>0</v>
      </c>
      <c r="J23" s="84">
        <f t="shared" si="2"/>
        <v>0</v>
      </c>
      <c r="K23" s="83">
        <v>0</v>
      </c>
      <c r="L23" s="84">
        <v>0</v>
      </c>
      <c r="M23" s="85">
        <v>0</v>
      </c>
      <c r="N23" s="84">
        <v>0</v>
      </c>
      <c r="O23" s="85">
        <v>0</v>
      </c>
      <c r="P23" s="84"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79">
        <v>13</v>
      </c>
      <c r="B24" s="80" t="str">
        <f>'[1]9. Ketersediaan Obat'!B21</f>
        <v>Mlarak</v>
      </c>
      <c r="C24" s="80" t="str">
        <f>'[1]9. Ketersediaan Obat'!C21</f>
        <v>Mlarak</v>
      </c>
      <c r="D24" s="86">
        <v>35613</v>
      </c>
      <c r="E24" s="82">
        <f t="shared" si="0"/>
        <v>270.65879999999999</v>
      </c>
      <c r="F24" s="82">
        <f>20%*F$44*'[1]46. Balita'!D23</f>
        <v>46.662399999999998</v>
      </c>
      <c r="G24" s="83">
        <v>474</v>
      </c>
      <c r="H24" s="84">
        <f t="shared" si="1"/>
        <v>175.12824264350542</v>
      </c>
      <c r="I24" s="85">
        <v>208</v>
      </c>
      <c r="J24" s="84">
        <f t="shared" si="2"/>
        <v>445.75504046084217</v>
      </c>
      <c r="K24" s="83">
        <v>474</v>
      </c>
      <c r="L24" s="84">
        <f t="shared" ref="L24:L43" si="6">K24/G24*100</f>
        <v>100</v>
      </c>
      <c r="M24" s="85">
        <v>208</v>
      </c>
      <c r="N24" s="84">
        <f t="shared" ref="N24:N43" si="7">M24/I24*100</f>
        <v>100</v>
      </c>
      <c r="O24" s="85">
        <v>208</v>
      </c>
      <c r="P24" s="84">
        <f t="shared" ref="P24:P43" si="8">O24/I24*100</f>
        <v>100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79">
        <v>14</v>
      </c>
      <c r="B25" s="80" t="str">
        <f>'[1]9. Ketersediaan Obat'!B22</f>
        <v>Siman</v>
      </c>
      <c r="C25" s="80" t="str">
        <f>'[1]9. Ketersediaan Obat'!C22</f>
        <v>Siman</v>
      </c>
      <c r="D25" s="86">
        <v>23812</v>
      </c>
      <c r="E25" s="82">
        <f t="shared" si="0"/>
        <v>180.97120000000001</v>
      </c>
      <c r="F25" s="82">
        <f>20%*F$44*'[1]46. Balita'!D24</f>
        <v>31.795200000000001</v>
      </c>
      <c r="G25" s="83">
        <v>319</v>
      </c>
      <c r="H25" s="84">
        <f t="shared" si="1"/>
        <v>176.27114148549603</v>
      </c>
      <c r="I25" s="85">
        <v>281</v>
      </c>
      <c r="J25" s="84">
        <f t="shared" si="2"/>
        <v>883.78119967793884</v>
      </c>
      <c r="K25" s="83">
        <v>319</v>
      </c>
      <c r="L25" s="84">
        <f t="shared" si="6"/>
        <v>100</v>
      </c>
      <c r="M25" s="85">
        <v>281</v>
      </c>
      <c r="N25" s="84">
        <f t="shared" si="7"/>
        <v>100</v>
      </c>
      <c r="O25" s="85">
        <v>281</v>
      </c>
      <c r="P25" s="84">
        <f t="shared" si="8"/>
        <v>100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9">
        <v>15</v>
      </c>
      <c r="B26" s="80">
        <f>'[1]9. Ketersediaan Obat'!B23</f>
        <v>0</v>
      </c>
      <c r="C26" s="80" t="str">
        <f>'[1]9. Ketersediaan Obat'!C23</f>
        <v>Ronowijayan</v>
      </c>
      <c r="D26" s="86">
        <v>23590</v>
      </c>
      <c r="E26" s="82">
        <f t="shared" si="0"/>
        <v>179.28399999999999</v>
      </c>
      <c r="F26" s="82">
        <f>20%*F$44*'[1]46. Balita'!D25</f>
        <v>25.483999999999998</v>
      </c>
      <c r="G26" s="83">
        <v>195</v>
      </c>
      <c r="H26" s="84">
        <f t="shared" si="1"/>
        <v>108.76598023248032</v>
      </c>
      <c r="I26" s="85">
        <v>136</v>
      </c>
      <c r="J26" s="84">
        <f t="shared" si="2"/>
        <v>533.66818395856228</v>
      </c>
      <c r="K26" s="83">
        <v>195</v>
      </c>
      <c r="L26" s="84">
        <f t="shared" si="6"/>
        <v>100</v>
      </c>
      <c r="M26" s="85">
        <v>136</v>
      </c>
      <c r="N26" s="84">
        <f t="shared" si="7"/>
        <v>100</v>
      </c>
      <c r="O26" s="85">
        <v>136</v>
      </c>
      <c r="P26" s="84">
        <f t="shared" si="8"/>
        <v>100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79">
        <v>16</v>
      </c>
      <c r="B27" s="80" t="str">
        <f>'[1]9. Ketersediaan Obat'!B24</f>
        <v>Jetis</v>
      </c>
      <c r="C27" s="80" t="str">
        <f>'[1]9. Ketersediaan Obat'!C24</f>
        <v>Jetis</v>
      </c>
      <c r="D27" s="86">
        <v>31711</v>
      </c>
      <c r="E27" s="82">
        <f t="shared" si="0"/>
        <v>241.00360000000001</v>
      </c>
      <c r="F27" s="82">
        <f>20%*F$44*'[1]46. Balita'!D26</f>
        <v>38.750399999999999</v>
      </c>
      <c r="G27" s="83">
        <v>126</v>
      </c>
      <c r="H27" s="84">
        <f t="shared" si="1"/>
        <v>52.281376709725492</v>
      </c>
      <c r="I27" s="85">
        <v>20</v>
      </c>
      <c r="J27" s="84">
        <f t="shared" si="2"/>
        <v>51.612370452950159</v>
      </c>
      <c r="K27" s="83">
        <v>126</v>
      </c>
      <c r="L27" s="84">
        <f t="shared" si="6"/>
        <v>100</v>
      </c>
      <c r="M27" s="85">
        <v>20</v>
      </c>
      <c r="N27" s="84">
        <f t="shared" si="7"/>
        <v>100</v>
      </c>
      <c r="O27" s="85">
        <v>20</v>
      </c>
      <c r="P27" s="84">
        <f t="shared" si="8"/>
        <v>100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79">
        <v>17</v>
      </c>
      <c r="B28" s="80" t="str">
        <f>'[1]9. Ketersediaan Obat'!B25</f>
        <v>Balong</v>
      </c>
      <c r="C28" s="80" t="str">
        <f>'[1]9. Ketersediaan Obat'!C25</f>
        <v>Balong</v>
      </c>
      <c r="D28" s="86">
        <v>47818</v>
      </c>
      <c r="E28" s="82">
        <f t="shared" si="0"/>
        <v>363.41680000000002</v>
      </c>
      <c r="F28" s="82">
        <f>20%*F$44*'[1]46. Balita'!D27</f>
        <v>54.316800000000001</v>
      </c>
      <c r="G28" s="83">
        <v>607</v>
      </c>
      <c r="H28" s="84">
        <f t="shared" si="1"/>
        <v>167.02585020835579</v>
      </c>
      <c r="I28" s="85">
        <v>238</v>
      </c>
      <c r="J28" s="84">
        <f t="shared" si="2"/>
        <v>438.17014257099095</v>
      </c>
      <c r="K28" s="83">
        <v>607</v>
      </c>
      <c r="L28" s="84">
        <f t="shared" si="6"/>
        <v>100</v>
      </c>
      <c r="M28" s="85">
        <v>238</v>
      </c>
      <c r="N28" s="84">
        <f t="shared" si="7"/>
        <v>100</v>
      </c>
      <c r="O28" s="85">
        <v>238</v>
      </c>
      <c r="P28" s="84">
        <f t="shared" si="8"/>
        <v>100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79">
        <v>18</v>
      </c>
      <c r="B29" s="80" t="str">
        <f>'[1]9. Ketersediaan Obat'!B26</f>
        <v>Kauman</v>
      </c>
      <c r="C29" s="80" t="str">
        <f>'[1]9. Ketersediaan Obat'!C26</f>
        <v>Kauman</v>
      </c>
      <c r="D29" s="86">
        <v>35360</v>
      </c>
      <c r="E29" s="82">
        <f t="shared" si="0"/>
        <v>268.73599999999999</v>
      </c>
      <c r="F29" s="82">
        <f>20%*F$44*'[1]46. Balita'!D28</f>
        <v>41.050399999999996</v>
      </c>
      <c r="G29" s="83">
        <v>375</v>
      </c>
      <c r="H29" s="84">
        <f t="shared" si="1"/>
        <v>139.54215289354607</v>
      </c>
      <c r="I29" s="85">
        <v>215</v>
      </c>
      <c r="J29" s="84">
        <f t="shared" si="2"/>
        <v>523.74641903611177</v>
      </c>
      <c r="K29" s="83">
        <v>375</v>
      </c>
      <c r="L29" s="84">
        <f t="shared" si="6"/>
        <v>100</v>
      </c>
      <c r="M29" s="85">
        <v>215</v>
      </c>
      <c r="N29" s="84">
        <f t="shared" si="7"/>
        <v>100</v>
      </c>
      <c r="O29" s="85">
        <v>215</v>
      </c>
      <c r="P29" s="84">
        <f t="shared" si="8"/>
        <v>100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79">
        <v>19</v>
      </c>
      <c r="B30" s="80">
        <f>'[1]9. Ketersediaan Obat'!B27</f>
        <v>0</v>
      </c>
      <c r="C30" s="80" t="str">
        <f>'[1]9. Ketersediaan Obat'!C27</f>
        <v>Ngrandu</v>
      </c>
      <c r="D30" s="86">
        <v>11694</v>
      </c>
      <c r="E30" s="82">
        <f t="shared" si="0"/>
        <v>88.874399999999994</v>
      </c>
      <c r="F30" s="82">
        <f>20%*F$44*'[1]46. Balita'!D29</f>
        <v>12.990399999999999</v>
      </c>
      <c r="G30" s="83">
        <v>422</v>
      </c>
      <c r="H30" s="84">
        <f t="shared" si="1"/>
        <v>474.8273968656892</v>
      </c>
      <c r="I30" s="85">
        <v>136</v>
      </c>
      <c r="J30" s="84">
        <f t="shared" si="2"/>
        <v>1046.9269614484544</v>
      </c>
      <c r="K30" s="83">
        <v>422</v>
      </c>
      <c r="L30" s="84">
        <f t="shared" si="6"/>
        <v>100</v>
      </c>
      <c r="M30" s="85">
        <v>136</v>
      </c>
      <c r="N30" s="84">
        <f t="shared" si="7"/>
        <v>100</v>
      </c>
      <c r="O30" s="85">
        <v>136</v>
      </c>
      <c r="P30" s="84">
        <f t="shared" si="8"/>
        <v>100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79">
        <v>20</v>
      </c>
      <c r="B31" s="80" t="str">
        <f>'[1]9. Ketersediaan Obat'!B28</f>
        <v>Jambon</v>
      </c>
      <c r="C31" s="80" t="str">
        <f>'[1]9. Ketersediaan Obat'!C28</f>
        <v>Jambon</v>
      </c>
      <c r="D31" s="86">
        <v>47322</v>
      </c>
      <c r="E31" s="82">
        <f t="shared" si="0"/>
        <v>359.6472</v>
      </c>
      <c r="F31" s="82">
        <f>20%*F$44*'[1]46. Balita'!D30</f>
        <v>58.475200000000001</v>
      </c>
      <c r="G31" s="83">
        <v>622</v>
      </c>
      <c r="H31" s="84">
        <f t="shared" si="1"/>
        <v>172.94726609855437</v>
      </c>
      <c r="I31" s="85">
        <v>387</v>
      </c>
      <c r="J31" s="84">
        <f t="shared" si="2"/>
        <v>661.81902755356111</v>
      </c>
      <c r="K31" s="83">
        <v>622</v>
      </c>
      <c r="L31" s="84">
        <f t="shared" si="6"/>
        <v>100</v>
      </c>
      <c r="M31" s="85">
        <v>387</v>
      </c>
      <c r="N31" s="84">
        <f t="shared" si="7"/>
        <v>100</v>
      </c>
      <c r="O31" s="85">
        <v>387</v>
      </c>
      <c r="P31" s="84">
        <f t="shared" si="8"/>
        <v>100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79">
        <v>21</v>
      </c>
      <c r="B32" s="80" t="str">
        <f>'[1]9. Ketersediaan Obat'!B29</f>
        <v>Badegan</v>
      </c>
      <c r="C32" s="80" t="str">
        <f>'[1]9. Ketersediaan Obat'!C29</f>
        <v>Badegan</v>
      </c>
      <c r="D32" s="86">
        <v>34053</v>
      </c>
      <c r="E32" s="82">
        <f t="shared" si="0"/>
        <v>258.80279999999999</v>
      </c>
      <c r="F32" s="82">
        <f>20%*F$44*'[1]46. Balita'!D31</f>
        <v>44.62</v>
      </c>
      <c r="G32" s="83">
        <v>210</v>
      </c>
      <c r="H32" s="84">
        <f t="shared" si="1"/>
        <v>81.142862441982857</v>
      </c>
      <c r="I32" s="85">
        <v>65</v>
      </c>
      <c r="J32" s="84">
        <f t="shared" si="2"/>
        <v>145.67458538771851</v>
      </c>
      <c r="K32" s="83">
        <v>210</v>
      </c>
      <c r="L32" s="84">
        <f t="shared" si="6"/>
        <v>100</v>
      </c>
      <c r="M32" s="85">
        <v>65</v>
      </c>
      <c r="N32" s="84">
        <f t="shared" si="7"/>
        <v>100</v>
      </c>
      <c r="O32" s="85">
        <v>65</v>
      </c>
      <c r="P32" s="84">
        <f t="shared" si="8"/>
        <v>100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79">
        <v>22</v>
      </c>
      <c r="B33" s="80" t="str">
        <f>'[1]9. Ketersediaan Obat'!B30</f>
        <v>Sampung</v>
      </c>
      <c r="C33" s="80" t="str">
        <f>'[1]9. Ketersediaan Obat'!C30</f>
        <v>Sampung</v>
      </c>
      <c r="D33" s="86">
        <v>26083</v>
      </c>
      <c r="E33" s="82">
        <f t="shared" si="0"/>
        <v>198.23079999999999</v>
      </c>
      <c r="F33" s="82">
        <f>20%*F$44*'[1]46. Balita'!D32</f>
        <v>33.138399999999997</v>
      </c>
      <c r="G33" s="83">
        <v>147</v>
      </c>
      <c r="H33" s="84">
        <f t="shared" si="1"/>
        <v>74.155983832986607</v>
      </c>
      <c r="I33" s="85">
        <v>87</v>
      </c>
      <c r="J33" s="84">
        <f t="shared" si="2"/>
        <v>262.53530647224972</v>
      </c>
      <c r="K33" s="83">
        <v>147</v>
      </c>
      <c r="L33" s="84">
        <f t="shared" si="6"/>
        <v>100</v>
      </c>
      <c r="M33" s="85">
        <v>87</v>
      </c>
      <c r="N33" s="84">
        <f t="shared" si="7"/>
        <v>100</v>
      </c>
      <c r="O33" s="85">
        <v>87</v>
      </c>
      <c r="P33" s="84">
        <f t="shared" si="8"/>
        <v>100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79">
        <v>23</v>
      </c>
      <c r="B34" s="80">
        <f>'[1]9. Ketersediaan Obat'!B31</f>
        <v>0</v>
      </c>
      <c r="C34" s="80" t="str">
        <f>'[1]9. Ketersediaan Obat'!C31</f>
        <v>Kunti</v>
      </c>
      <c r="D34" s="86">
        <v>14125</v>
      </c>
      <c r="E34" s="82">
        <f t="shared" si="0"/>
        <v>107.35</v>
      </c>
      <c r="F34" s="82">
        <f>20%*F$44*'[1]46. Balita'!D33</f>
        <v>16.063199999999998</v>
      </c>
      <c r="G34" s="83">
        <v>147</v>
      </c>
      <c r="H34" s="84">
        <f t="shared" si="1"/>
        <v>136.93525850023289</v>
      </c>
      <c r="I34" s="85">
        <v>58</v>
      </c>
      <c r="J34" s="84">
        <f t="shared" si="2"/>
        <v>361.07375865331943</v>
      </c>
      <c r="K34" s="83">
        <v>147</v>
      </c>
      <c r="L34" s="84">
        <f t="shared" si="6"/>
        <v>100</v>
      </c>
      <c r="M34" s="85">
        <v>58</v>
      </c>
      <c r="N34" s="84">
        <f t="shared" si="7"/>
        <v>100</v>
      </c>
      <c r="O34" s="85">
        <v>58</v>
      </c>
      <c r="P34" s="84">
        <f t="shared" si="8"/>
        <v>100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79">
        <v>24</v>
      </c>
      <c r="B35" s="80" t="str">
        <f>'[1]9. Ketersediaan Obat'!B32</f>
        <v>Sukorejo</v>
      </c>
      <c r="C35" s="80" t="str">
        <f>'[1]9. Ketersediaan Obat'!C32</f>
        <v>Sukorejo</v>
      </c>
      <c r="D35" s="86">
        <v>58592</v>
      </c>
      <c r="E35" s="82">
        <f t="shared" si="0"/>
        <v>445.29919999999998</v>
      </c>
      <c r="F35" s="82">
        <f>20%*F$44*'[1]46. Balita'!D34</f>
        <v>67.730400000000003</v>
      </c>
      <c r="G35" s="83">
        <v>371</v>
      </c>
      <c r="H35" s="84">
        <f t="shared" si="1"/>
        <v>83.314769036189603</v>
      </c>
      <c r="I35" s="85">
        <v>68</v>
      </c>
      <c r="J35" s="84">
        <f t="shared" si="2"/>
        <v>100.398048734394</v>
      </c>
      <c r="K35" s="83">
        <v>371</v>
      </c>
      <c r="L35" s="84">
        <f t="shared" si="6"/>
        <v>100</v>
      </c>
      <c r="M35" s="85">
        <v>68</v>
      </c>
      <c r="N35" s="84">
        <f t="shared" si="7"/>
        <v>100</v>
      </c>
      <c r="O35" s="85">
        <v>68</v>
      </c>
      <c r="P35" s="84">
        <f t="shared" si="8"/>
        <v>100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79">
        <v>25</v>
      </c>
      <c r="B36" s="80" t="str">
        <f>'[1]9. Ketersediaan Obat'!B33</f>
        <v>Ponorogo</v>
      </c>
      <c r="C36" s="80" t="str">
        <f>'[1]9. Ketersediaan Obat'!C33</f>
        <v>Po. Utara</v>
      </c>
      <c r="D36" s="86">
        <v>43712</v>
      </c>
      <c r="E36" s="82">
        <f t="shared" si="0"/>
        <v>332.21120000000002</v>
      </c>
      <c r="F36" s="82">
        <f>20%*F$44*'[1]46. Balita'!D35</f>
        <v>47.766399999999997</v>
      </c>
      <c r="G36" s="83">
        <v>503</v>
      </c>
      <c r="H36" s="84">
        <f t="shared" si="1"/>
        <v>151.40970563304305</v>
      </c>
      <c r="I36" s="85">
        <v>89</v>
      </c>
      <c r="J36" s="84">
        <f t="shared" si="2"/>
        <v>186.32344074495882</v>
      </c>
      <c r="K36" s="83">
        <v>503</v>
      </c>
      <c r="L36" s="84">
        <f t="shared" si="6"/>
        <v>100</v>
      </c>
      <c r="M36" s="85">
        <v>89</v>
      </c>
      <c r="N36" s="84">
        <f t="shared" si="7"/>
        <v>100</v>
      </c>
      <c r="O36" s="85">
        <v>89</v>
      </c>
      <c r="P36" s="84">
        <f t="shared" si="8"/>
        <v>100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79">
        <v>26</v>
      </c>
      <c r="B37" s="80">
        <f>'[1]9. Ketersediaan Obat'!B34</f>
        <v>0</v>
      </c>
      <c r="C37" s="80" t="str">
        <f>'[1]9. Ketersediaan Obat'!C34</f>
        <v>Po. Selatan</v>
      </c>
      <c r="D37" s="86">
        <v>32619</v>
      </c>
      <c r="E37" s="82">
        <f t="shared" si="0"/>
        <v>247.90440000000001</v>
      </c>
      <c r="F37" s="82">
        <f>20%*F$44*'[1]46. Balita'!D36</f>
        <v>43.037599999999998</v>
      </c>
      <c r="G37" s="83">
        <v>356</v>
      </c>
      <c r="H37" s="84">
        <f t="shared" si="1"/>
        <v>143.60374402390599</v>
      </c>
      <c r="I37" s="85">
        <v>279</v>
      </c>
      <c r="J37" s="84">
        <f t="shared" si="2"/>
        <v>648.27034964774987</v>
      </c>
      <c r="K37" s="83">
        <v>356</v>
      </c>
      <c r="L37" s="84">
        <f t="shared" si="6"/>
        <v>100</v>
      </c>
      <c r="M37" s="85">
        <v>279</v>
      </c>
      <c r="N37" s="84">
        <f t="shared" si="7"/>
        <v>100</v>
      </c>
      <c r="O37" s="85">
        <v>279</v>
      </c>
      <c r="P37" s="84">
        <f t="shared" si="8"/>
        <v>100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79">
        <v>27</v>
      </c>
      <c r="B38" s="80" t="str">
        <f>'[1]9. Ketersediaan Obat'!B35</f>
        <v>Babadan</v>
      </c>
      <c r="C38" s="80" t="str">
        <f>'[1]9. Ketersediaan Obat'!C35</f>
        <v>Babadan</v>
      </c>
      <c r="D38" s="86">
        <v>40276</v>
      </c>
      <c r="E38" s="82">
        <f t="shared" si="0"/>
        <v>306.0976</v>
      </c>
      <c r="F38" s="82">
        <f>20%*F$44*'[1]46. Balita'!D37</f>
        <v>46.809599999999996</v>
      </c>
      <c r="G38" s="83">
        <v>238</v>
      </c>
      <c r="H38" s="84">
        <f t="shared" si="1"/>
        <v>77.752978135078493</v>
      </c>
      <c r="I38" s="85">
        <v>56</v>
      </c>
      <c r="J38" s="84">
        <f t="shared" si="2"/>
        <v>119.63357943669675</v>
      </c>
      <c r="K38" s="83">
        <v>238</v>
      </c>
      <c r="L38" s="84">
        <f t="shared" si="6"/>
        <v>100</v>
      </c>
      <c r="M38" s="85">
        <v>56</v>
      </c>
      <c r="N38" s="84">
        <f t="shared" si="7"/>
        <v>100</v>
      </c>
      <c r="O38" s="85">
        <v>56</v>
      </c>
      <c r="P38" s="84">
        <f t="shared" si="8"/>
        <v>100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79">
        <v>28</v>
      </c>
      <c r="B39" s="80">
        <f>'[1]9. Ketersediaan Obat'!B36</f>
        <v>0</v>
      </c>
      <c r="C39" s="80" t="str">
        <f>'[1]9. Ketersediaan Obat'!C36</f>
        <v>Sukosari</v>
      </c>
      <c r="D39" s="86">
        <v>29587</v>
      </c>
      <c r="E39" s="82">
        <f t="shared" si="0"/>
        <v>224.8612</v>
      </c>
      <c r="F39" s="82">
        <f>20%*F$44*'[1]46. Balita'!D38</f>
        <v>35.125599999999999</v>
      </c>
      <c r="G39" s="83">
        <v>184</v>
      </c>
      <c r="H39" s="84">
        <f t="shared" si="1"/>
        <v>81.828256720145589</v>
      </c>
      <c r="I39" s="85">
        <v>70</v>
      </c>
      <c r="J39" s="84">
        <f t="shared" si="2"/>
        <v>199.28485207370124</v>
      </c>
      <c r="K39" s="83">
        <v>184</v>
      </c>
      <c r="L39" s="84">
        <f t="shared" si="6"/>
        <v>100</v>
      </c>
      <c r="M39" s="85">
        <v>70</v>
      </c>
      <c r="N39" s="84">
        <f t="shared" si="7"/>
        <v>100</v>
      </c>
      <c r="O39" s="85">
        <v>70</v>
      </c>
      <c r="P39" s="84">
        <f t="shared" si="8"/>
        <v>100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79">
        <v>29</v>
      </c>
      <c r="B40" s="80" t="str">
        <f>'[1]9. Ketersediaan Obat'!B37</f>
        <v>Jenangan</v>
      </c>
      <c r="C40" s="80" t="str">
        <f>'[1]9. Ketersediaan Obat'!C37</f>
        <v>Jenangan</v>
      </c>
      <c r="D40" s="86">
        <v>38177</v>
      </c>
      <c r="E40" s="82">
        <f t="shared" si="0"/>
        <v>290.14519999999999</v>
      </c>
      <c r="F40" s="82">
        <f>20%*F$44*'[1]46. Balita'!D39</f>
        <v>43.994399999999999</v>
      </c>
      <c r="G40" s="83">
        <v>576</v>
      </c>
      <c r="H40" s="84">
        <f t="shared" si="1"/>
        <v>198.52129209788757</v>
      </c>
      <c r="I40" s="85">
        <v>252</v>
      </c>
      <c r="J40" s="84">
        <f t="shared" si="2"/>
        <v>572.80017456767234</v>
      </c>
      <c r="K40" s="83">
        <v>576</v>
      </c>
      <c r="L40" s="84">
        <f t="shared" si="6"/>
        <v>100</v>
      </c>
      <c r="M40" s="85">
        <v>252</v>
      </c>
      <c r="N40" s="84">
        <f t="shared" si="7"/>
        <v>100</v>
      </c>
      <c r="O40" s="85">
        <v>252</v>
      </c>
      <c r="P40" s="84">
        <f t="shared" si="8"/>
        <v>100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79">
        <v>30</v>
      </c>
      <c r="B41" s="80">
        <f>'[1]9. Ketersediaan Obat'!B38</f>
        <v>0</v>
      </c>
      <c r="C41" s="80" t="str">
        <f>'[1]9. Ketersediaan Obat'!C38</f>
        <v>Setono</v>
      </c>
      <c r="D41" s="86">
        <v>23238</v>
      </c>
      <c r="E41" s="82">
        <f t="shared" si="0"/>
        <v>176.6088</v>
      </c>
      <c r="F41" s="82">
        <f>20%*F$44*'[1]46. Balita'!D40</f>
        <v>30.967199999999998</v>
      </c>
      <c r="G41" s="83">
        <v>378</v>
      </c>
      <c r="H41" s="84">
        <f t="shared" si="1"/>
        <v>214.03236984793509</v>
      </c>
      <c r="I41" s="85">
        <v>192</v>
      </c>
      <c r="J41" s="84">
        <f t="shared" si="2"/>
        <v>620.01085018987828</v>
      </c>
      <c r="K41" s="83">
        <v>378</v>
      </c>
      <c r="L41" s="84">
        <f t="shared" si="6"/>
        <v>100</v>
      </c>
      <c r="M41" s="85">
        <v>192</v>
      </c>
      <c r="N41" s="84">
        <f t="shared" si="7"/>
        <v>100</v>
      </c>
      <c r="O41" s="85">
        <v>192</v>
      </c>
      <c r="P41" s="84">
        <f t="shared" si="8"/>
        <v>100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79">
        <v>31</v>
      </c>
      <c r="B42" s="80" t="str">
        <f>'[1]9. Ketersediaan Obat'!B39</f>
        <v>Ngebel</v>
      </c>
      <c r="C42" s="80" t="str">
        <f>'[1]9. Ketersediaan Obat'!C39</f>
        <v>Ngebel</v>
      </c>
      <c r="D42" s="86">
        <v>21564</v>
      </c>
      <c r="E42" s="82">
        <f t="shared" si="0"/>
        <v>163.88640000000001</v>
      </c>
      <c r="F42" s="82">
        <f>20%*F$44*'[1]46. Balita'!D41</f>
        <v>21.16</v>
      </c>
      <c r="G42" s="83">
        <v>319</v>
      </c>
      <c r="H42" s="84">
        <f t="shared" si="1"/>
        <v>194.64702379209012</v>
      </c>
      <c r="I42" s="85">
        <v>123</v>
      </c>
      <c r="J42" s="84">
        <f t="shared" si="2"/>
        <v>581.28544423440451</v>
      </c>
      <c r="K42" s="83">
        <v>316</v>
      </c>
      <c r="L42" s="84">
        <f t="shared" si="6"/>
        <v>99.059561128526639</v>
      </c>
      <c r="M42" s="85">
        <v>123</v>
      </c>
      <c r="N42" s="84">
        <f t="shared" si="7"/>
        <v>100</v>
      </c>
      <c r="O42" s="85">
        <v>135</v>
      </c>
      <c r="P42" s="84">
        <f t="shared" si="8"/>
        <v>109.75609756097562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87" t="s">
        <v>22</v>
      </c>
      <c r="B43" s="88"/>
      <c r="C43" s="89"/>
      <c r="D43" s="90">
        <v>962941</v>
      </c>
      <c r="E43" s="91">
        <f t="shared" ref="E43:F43" si="9">SUM(E12:E42)</f>
        <v>7318.328800000002</v>
      </c>
      <c r="F43" s="91">
        <f t="shared" si="9"/>
        <v>1147.4792000000004</v>
      </c>
      <c r="G43" s="92">
        <f>SUM(G12:G42)</f>
        <v>9863</v>
      </c>
      <c r="H43" s="93">
        <f t="shared" si="1"/>
        <v>134.7712062349535</v>
      </c>
      <c r="I43" s="94">
        <f>SUM(I12:I42)</f>
        <v>4169</v>
      </c>
      <c r="J43" s="93">
        <f t="shared" si="2"/>
        <v>363.31813247682385</v>
      </c>
      <c r="K43" s="92">
        <f>SUM(K12:K42)</f>
        <v>9860</v>
      </c>
      <c r="L43" s="93">
        <f t="shared" si="6"/>
        <v>99.969583291087901</v>
      </c>
      <c r="M43" s="92">
        <f>SUM(M12:M42)</f>
        <v>4166</v>
      </c>
      <c r="N43" s="93">
        <f t="shared" si="7"/>
        <v>99.928040297433441</v>
      </c>
      <c r="O43" s="92">
        <f>SUM(O12:O42)</f>
        <v>4166</v>
      </c>
      <c r="P43" s="93">
        <f t="shared" si="8"/>
        <v>99.928040297433441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thickBot="1">
      <c r="A44" s="95" t="s">
        <v>41</v>
      </c>
      <c r="B44" s="96"/>
      <c r="C44" s="96"/>
      <c r="D44" s="96"/>
      <c r="E44" s="97">
        <v>7.5999999999999998E-2</v>
      </c>
      <c r="F44" s="97">
        <v>9.1999999999999998E-2</v>
      </c>
      <c r="G44" s="98"/>
      <c r="H44" s="99"/>
      <c r="I44" s="98"/>
      <c r="J44" s="99"/>
      <c r="K44" s="98"/>
      <c r="L44" s="99"/>
      <c r="M44" s="98"/>
      <c r="N44" s="99"/>
      <c r="O44" s="98"/>
      <c r="P44" s="100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01"/>
      <c r="B45" s="102"/>
      <c r="C45" s="102"/>
      <c r="D45" s="102"/>
      <c r="E45" s="101"/>
      <c r="F45" s="101"/>
      <c r="G45" s="103"/>
      <c r="H45" s="101"/>
      <c r="I45" s="101"/>
      <c r="J45" s="101"/>
      <c r="K45" s="101"/>
      <c r="L45" s="101"/>
      <c r="M45" s="103"/>
      <c r="N45" s="101"/>
      <c r="O45" s="101"/>
      <c r="P45" s="10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04" t="s">
        <v>28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1"/>
      <c r="M46" s="101"/>
      <c r="N46" s="101"/>
      <c r="O46" s="101"/>
      <c r="P46" s="10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04" t="s">
        <v>42</v>
      </c>
      <c r="B47" s="105" t="s">
        <v>43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1"/>
      <c r="M47" s="101"/>
      <c r="N47" s="101"/>
      <c r="O47" s="101"/>
      <c r="P47" s="10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04"/>
      <c r="B48" s="105" t="s">
        <v>44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1"/>
      <c r="M48" s="101"/>
      <c r="N48" s="101"/>
      <c r="O48" s="101"/>
      <c r="P48" s="10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04"/>
      <c r="B49" s="104" t="s">
        <v>45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G9:H9"/>
    <mergeCell ref="I9:J9"/>
    <mergeCell ref="K9:L9"/>
    <mergeCell ref="M9:N9"/>
    <mergeCell ref="O9:P9"/>
    <mergeCell ref="A3:P3"/>
    <mergeCell ref="A7:A10"/>
    <mergeCell ref="B7:B10"/>
    <mergeCell ref="C7:C10"/>
    <mergeCell ref="D7:D10"/>
    <mergeCell ref="E7:F9"/>
    <mergeCell ref="G7:P7"/>
    <mergeCell ref="G8:J8"/>
    <mergeCell ref="K8:N8"/>
    <mergeCell ref="O8:P8"/>
  </mergeCells>
  <conditionalFormatting sqref="D43">
    <cfRule type="cellIs" dxfId="0" priority="1" operator="equal">
      <formula>962941</formula>
    </cfRule>
  </conditionalFormatting>
  <printOptions horizontalCentered="1"/>
  <pageMargins left="0.98425196850393704" right="0.59055118110236227" top="0.78740157480314965" bottom="0.98425196850393704" header="0" footer="0"/>
  <pageSetup paperSize="9" scale="62" orientation="landscape" r:id="rId1"/>
  <headerFooter>
    <oddFooter>&amp;R164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EFC7-6394-45A5-898E-0CCA869538BC}">
  <dimension ref="A1:Z999"/>
  <sheetViews>
    <sheetView tabSelected="1" view="pageBreakPreview" topLeftCell="A40" zoomScale="60" zoomScaleNormal="100" workbookViewId="0">
      <selection activeCell="B79" sqref="B79"/>
    </sheetView>
  </sheetViews>
  <sheetFormatPr defaultColWidth="14.42578125" defaultRowHeight="15" customHeight="1"/>
  <cols>
    <col min="1" max="1" width="5.7109375" style="107" customWidth="1"/>
    <col min="2" max="2" width="18" style="107" customWidth="1"/>
    <col min="3" max="3" width="18.5703125" style="107" customWidth="1"/>
    <col min="4" max="13" width="8.7109375" style="107" customWidth="1"/>
    <col min="14" max="26" width="9.140625" style="107" customWidth="1"/>
    <col min="27" max="16384" width="14.42578125" style="107"/>
  </cols>
  <sheetData>
    <row r="1" spans="1:26" ht="15.75" customHeight="1">
      <c r="A1" s="106" t="s">
        <v>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15.75" customHeight="1">
      <c r="A2" s="102" t="s">
        <v>31</v>
      </c>
      <c r="B2" s="102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15.75" customHeight="1">
      <c r="A3" s="108" t="s">
        <v>47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spans="1:26" ht="15.75" customHeight="1">
      <c r="A4" s="110"/>
      <c r="B4" s="110"/>
      <c r="C4" s="110"/>
      <c r="D4" s="110"/>
      <c r="E4" s="111" t="str">
        <f>'[1]1. Luas Wilayah'!$E$5</f>
        <v>KABUPATEN</v>
      </c>
      <c r="F4" s="112" t="str">
        <f>'[1]1. Luas Wilayah'!$F$5</f>
        <v>PONOROGO</v>
      </c>
      <c r="G4" s="110"/>
      <c r="H4" s="110"/>
      <c r="I4" s="110"/>
      <c r="J4" s="110"/>
      <c r="K4" s="110"/>
      <c r="L4" s="110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ht="15.75" customHeight="1">
      <c r="A5" s="110"/>
      <c r="B5" s="110"/>
      <c r="C5" s="110"/>
      <c r="D5" s="110"/>
      <c r="E5" s="111" t="str">
        <f>'[1]1. Luas Wilayah'!$E$6</f>
        <v>TAHUN</v>
      </c>
      <c r="F5" s="112">
        <f>'[1]1. Luas Wilayah'!$F$6</f>
        <v>2024</v>
      </c>
      <c r="G5" s="110"/>
      <c r="H5" s="110"/>
      <c r="I5" s="110"/>
      <c r="J5" s="110"/>
      <c r="K5" s="110"/>
      <c r="L5" s="110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26" ht="15.75" customHeight="1" thickBot="1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26" ht="15.75" customHeight="1">
      <c r="A7" s="56" t="s">
        <v>3</v>
      </c>
      <c r="B7" s="57" t="s">
        <v>4</v>
      </c>
      <c r="C7" s="56" t="s">
        <v>5</v>
      </c>
      <c r="D7" s="114" t="s">
        <v>48</v>
      </c>
      <c r="E7" s="115"/>
      <c r="F7" s="115"/>
      <c r="G7" s="115"/>
      <c r="H7" s="115"/>
      <c r="I7" s="115"/>
      <c r="J7" s="115"/>
      <c r="K7" s="115"/>
      <c r="L7" s="72"/>
      <c r="M7" s="116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1:26" ht="15" customHeight="1">
      <c r="A8" s="64"/>
      <c r="B8" s="64"/>
      <c r="C8" s="64"/>
      <c r="D8" s="117" t="s">
        <v>49</v>
      </c>
      <c r="E8" s="68"/>
      <c r="F8" s="69"/>
      <c r="G8" s="67" t="s">
        <v>50</v>
      </c>
      <c r="H8" s="68"/>
      <c r="I8" s="69"/>
      <c r="J8" s="67" t="s">
        <v>51</v>
      </c>
      <c r="K8" s="68"/>
      <c r="L8" s="69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26" ht="15.75" customHeight="1">
      <c r="A9" s="74"/>
      <c r="B9" s="74"/>
      <c r="C9" s="74"/>
      <c r="D9" s="75" t="s">
        <v>52</v>
      </c>
      <c r="E9" s="75" t="s">
        <v>53</v>
      </c>
      <c r="F9" s="75" t="s">
        <v>54</v>
      </c>
      <c r="G9" s="75" t="s">
        <v>52</v>
      </c>
      <c r="H9" s="75" t="s">
        <v>53</v>
      </c>
      <c r="I9" s="75" t="s">
        <v>54</v>
      </c>
      <c r="J9" s="75" t="s">
        <v>52</v>
      </c>
      <c r="K9" s="75" t="s">
        <v>53</v>
      </c>
      <c r="L9" s="75" t="s">
        <v>54</v>
      </c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1:26" ht="15.75" customHeight="1">
      <c r="A10" s="77">
        <v>1</v>
      </c>
      <c r="B10" s="77">
        <v>2</v>
      </c>
      <c r="C10" s="77">
        <v>3</v>
      </c>
      <c r="D10" s="77">
        <v>4</v>
      </c>
      <c r="E10" s="77">
        <v>5</v>
      </c>
      <c r="F10" s="77">
        <v>6</v>
      </c>
      <c r="G10" s="77">
        <v>7</v>
      </c>
      <c r="H10" s="77">
        <v>8</v>
      </c>
      <c r="I10" s="77">
        <v>9</v>
      </c>
      <c r="J10" s="77">
        <v>10</v>
      </c>
      <c r="K10" s="77">
        <v>11</v>
      </c>
      <c r="L10" s="77">
        <v>12</v>
      </c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spans="1:26" ht="15.75" customHeight="1">
      <c r="A11" s="79">
        <v>1</v>
      </c>
      <c r="B11" s="80" t="str">
        <f>'[1]9. Ketersediaan Obat'!B9</f>
        <v>Ngrayun</v>
      </c>
      <c r="C11" s="80" t="str">
        <f>'[1]9. Ketersediaan Obat'!C9</f>
        <v>Ngrayun</v>
      </c>
      <c r="D11" s="83">
        <v>4</v>
      </c>
      <c r="E11" s="83">
        <v>0</v>
      </c>
      <c r="F11" s="119">
        <f t="shared" ref="F11:F41" si="0">SUM(D11:E11)</f>
        <v>4</v>
      </c>
      <c r="G11" s="83">
        <v>0</v>
      </c>
      <c r="H11" s="83">
        <v>0</v>
      </c>
      <c r="I11" s="119">
        <f t="shared" ref="I11:I41" si="1">SUM(G11:H11)</f>
        <v>0</v>
      </c>
      <c r="J11" s="120">
        <f t="shared" ref="J11:L42" si="2">G11/D11*100</f>
        <v>0</v>
      </c>
      <c r="K11" s="120">
        <v>0</v>
      </c>
      <c r="L11" s="120">
        <f>I11/F11*100</f>
        <v>0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ht="15.75" customHeight="1">
      <c r="A12" s="79">
        <v>2</v>
      </c>
      <c r="B12" s="80" t="str">
        <f>'[1]9. Ketersediaan Obat'!B10</f>
        <v>Slahung</v>
      </c>
      <c r="C12" s="80" t="str">
        <f>'[1]9. Ketersediaan Obat'!C10</f>
        <v>Slahung</v>
      </c>
      <c r="D12" s="83">
        <v>16</v>
      </c>
      <c r="E12" s="83">
        <v>3</v>
      </c>
      <c r="F12" s="119">
        <f t="shared" si="0"/>
        <v>19</v>
      </c>
      <c r="G12" s="83">
        <v>0</v>
      </c>
      <c r="H12" s="83">
        <v>0</v>
      </c>
      <c r="I12" s="119">
        <f t="shared" si="1"/>
        <v>0</v>
      </c>
      <c r="J12" s="120">
        <f t="shared" si="2"/>
        <v>0</v>
      </c>
      <c r="K12" s="120">
        <f t="shared" si="2"/>
        <v>0</v>
      </c>
      <c r="L12" s="120">
        <f t="shared" si="2"/>
        <v>0</v>
      </c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ht="15.75" customHeight="1">
      <c r="A13" s="79">
        <v>3</v>
      </c>
      <c r="B13" s="80">
        <f>'[1]9. Ketersediaan Obat'!B11</f>
        <v>0</v>
      </c>
      <c r="C13" s="80" t="str">
        <f>'[1]9. Ketersediaan Obat'!C11</f>
        <v>Nailan</v>
      </c>
      <c r="D13" s="83">
        <v>6</v>
      </c>
      <c r="E13" s="83">
        <v>3</v>
      </c>
      <c r="F13" s="119">
        <f t="shared" si="0"/>
        <v>9</v>
      </c>
      <c r="G13" s="83">
        <v>0</v>
      </c>
      <c r="H13" s="83">
        <v>0</v>
      </c>
      <c r="I13" s="119">
        <f t="shared" si="1"/>
        <v>0</v>
      </c>
      <c r="J13" s="120">
        <f t="shared" si="2"/>
        <v>0</v>
      </c>
      <c r="K13" s="120">
        <f t="shared" si="2"/>
        <v>0</v>
      </c>
      <c r="L13" s="120">
        <f t="shared" si="2"/>
        <v>0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ht="15.75" customHeight="1">
      <c r="A14" s="79">
        <v>4</v>
      </c>
      <c r="B14" s="80" t="str">
        <f>'[1]9. Ketersediaan Obat'!B12</f>
        <v>Bungkal</v>
      </c>
      <c r="C14" s="80" t="str">
        <f>'[1]9. Ketersediaan Obat'!C12</f>
        <v>Bungkal</v>
      </c>
      <c r="D14" s="83">
        <v>14</v>
      </c>
      <c r="E14" s="83">
        <v>8</v>
      </c>
      <c r="F14" s="119">
        <f t="shared" si="0"/>
        <v>22</v>
      </c>
      <c r="G14" s="83">
        <v>1</v>
      </c>
      <c r="H14" s="83">
        <v>0</v>
      </c>
      <c r="I14" s="119">
        <f t="shared" si="1"/>
        <v>1</v>
      </c>
      <c r="J14" s="120">
        <f t="shared" si="2"/>
        <v>7.1428571428571423</v>
      </c>
      <c r="K14" s="120">
        <f t="shared" si="2"/>
        <v>0</v>
      </c>
      <c r="L14" s="120">
        <f t="shared" si="2"/>
        <v>4.5454545454545459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ht="15.75" customHeight="1">
      <c r="A15" s="79">
        <v>5</v>
      </c>
      <c r="B15" s="80" t="str">
        <f>'[1]9. Ketersediaan Obat'!B13</f>
        <v>Sambit</v>
      </c>
      <c r="C15" s="80" t="str">
        <f>'[1]9. Ketersediaan Obat'!C13</f>
        <v>Sambit</v>
      </c>
      <c r="D15" s="83">
        <v>16</v>
      </c>
      <c r="E15" s="83">
        <v>4</v>
      </c>
      <c r="F15" s="119">
        <f t="shared" si="0"/>
        <v>20</v>
      </c>
      <c r="G15" s="83">
        <v>0</v>
      </c>
      <c r="H15" s="83">
        <v>0</v>
      </c>
      <c r="I15" s="119">
        <f t="shared" si="1"/>
        <v>0</v>
      </c>
      <c r="J15" s="120">
        <f t="shared" si="2"/>
        <v>0</v>
      </c>
      <c r="K15" s="120">
        <f t="shared" si="2"/>
        <v>0</v>
      </c>
      <c r="L15" s="120">
        <f t="shared" si="2"/>
        <v>0</v>
      </c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ht="15.75" customHeight="1">
      <c r="A16" s="79">
        <v>6</v>
      </c>
      <c r="B16" s="80">
        <f>'[1]9. Ketersediaan Obat'!B14</f>
        <v>0</v>
      </c>
      <c r="C16" s="80" t="str">
        <f>'[1]9. Ketersediaan Obat'!C14</f>
        <v>Wringinanom</v>
      </c>
      <c r="D16" s="83">
        <v>1</v>
      </c>
      <c r="E16" s="83">
        <v>3</v>
      </c>
      <c r="F16" s="119">
        <f t="shared" si="0"/>
        <v>4</v>
      </c>
      <c r="G16" s="83">
        <v>0</v>
      </c>
      <c r="H16" s="83">
        <v>0</v>
      </c>
      <c r="I16" s="119">
        <f t="shared" si="1"/>
        <v>0</v>
      </c>
      <c r="J16" s="120">
        <f t="shared" si="2"/>
        <v>0</v>
      </c>
      <c r="K16" s="120">
        <f t="shared" si="2"/>
        <v>0</v>
      </c>
      <c r="L16" s="120">
        <f t="shared" si="2"/>
        <v>0</v>
      </c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ht="15.75" customHeight="1">
      <c r="A17" s="79">
        <v>7</v>
      </c>
      <c r="B17" s="80" t="str">
        <f>'[1]9. Ketersediaan Obat'!B15</f>
        <v>Sawoo</v>
      </c>
      <c r="C17" s="80" t="str">
        <f>'[1]9. Ketersediaan Obat'!C15</f>
        <v>Sawoo</v>
      </c>
      <c r="D17" s="83">
        <v>11</v>
      </c>
      <c r="E17" s="83">
        <v>5</v>
      </c>
      <c r="F17" s="119">
        <f t="shared" si="0"/>
        <v>16</v>
      </c>
      <c r="G17" s="83">
        <v>0</v>
      </c>
      <c r="H17" s="83">
        <v>0</v>
      </c>
      <c r="I17" s="119">
        <f t="shared" si="1"/>
        <v>0</v>
      </c>
      <c r="J17" s="120">
        <f t="shared" si="2"/>
        <v>0</v>
      </c>
      <c r="K17" s="120">
        <f t="shared" si="2"/>
        <v>0</v>
      </c>
      <c r="L17" s="120">
        <f t="shared" si="2"/>
        <v>0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ht="15.75" customHeight="1">
      <c r="A18" s="79">
        <v>8</v>
      </c>
      <c r="B18" s="80">
        <f>'[1]9. Ketersediaan Obat'!B16</f>
        <v>0</v>
      </c>
      <c r="C18" s="80" t="str">
        <f>'[1]9. Ketersediaan Obat'!C16</f>
        <v>Bondrang</v>
      </c>
      <c r="D18" s="83">
        <v>2</v>
      </c>
      <c r="E18" s="83">
        <v>2</v>
      </c>
      <c r="F18" s="119">
        <f t="shared" si="0"/>
        <v>4</v>
      </c>
      <c r="G18" s="83">
        <v>0</v>
      </c>
      <c r="H18" s="83">
        <v>0</v>
      </c>
      <c r="I18" s="119">
        <f t="shared" si="1"/>
        <v>0</v>
      </c>
      <c r="J18" s="120">
        <f t="shared" si="2"/>
        <v>0</v>
      </c>
      <c r="K18" s="120">
        <f t="shared" si="2"/>
        <v>0</v>
      </c>
      <c r="L18" s="120">
        <f t="shared" si="2"/>
        <v>0</v>
      </c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ht="15.75" customHeight="1">
      <c r="A19" s="79">
        <v>9</v>
      </c>
      <c r="B19" s="80" t="str">
        <f>'[1]9. Ketersediaan Obat'!B17</f>
        <v>Sooko</v>
      </c>
      <c r="C19" s="80" t="str">
        <f>'[1]9. Ketersediaan Obat'!C17</f>
        <v>Sooko</v>
      </c>
      <c r="D19" s="83">
        <v>3</v>
      </c>
      <c r="E19" s="83">
        <v>2</v>
      </c>
      <c r="F19" s="119">
        <f t="shared" si="0"/>
        <v>5</v>
      </c>
      <c r="G19" s="83">
        <v>0</v>
      </c>
      <c r="H19" s="83">
        <v>0</v>
      </c>
      <c r="I19" s="119">
        <f t="shared" si="1"/>
        <v>0</v>
      </c>
      <c r="J19" s="120">
        <f t="shared" si="2"/>
        <v>0</v>
      </c>
      <c r="K19" s="120">
        <f t="shared" si="2"/>
        <v>0</v>
      </c>
      <c r="L19" s="120">
        <f t="shared" si="2"/>
        <v>0</v>
      </c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ht="15.75" customHeight="1">
      <c r="A20" s="79">
        <v>10</v>
      </c>
      <c r="B20" s="80" t="str">
        <f>'[1]9. Ketersediaan Obat'!B18</f>
        <v>Pudak</v>
      </c>
      <c r="C20" s="80" t="str">
        <f>'[1]9. Ketersediaan Obat'!C18</f>
        <v>Pudak</v>
      </c>
      <c r="D20" s="83">
        <v>3</v>
      </c>
      <c r="E20" s="83">
        <v>1</v>
      </c>
      <c r="F20" s="119">
        <f t="shared" si="0"/>
        <v>4</v>
      </c>
      <c r="G20" s="83">
        <v>0</v>
      </c>
      <c r="H20" s="83">
        <v>0</v>
      </c>
      <c r="I20" s="119">
        <f t="shared" si="1"/>
        <v>0</v>
      </c>
      <c r="J20" s="120">
        <f t="shared" si="2"/>
        <v>0</v>
      </c>
      <c r="K20" s="120">
        <f t="shared" si="2"/>
        <v>0</v>
      </c>
      <c r="L20" s="120">
        <f t="shared" si="2"/>
        <v>0</v>
      </c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15.75" customHeight="1">
      <c r="A21" s="79">
        <v>11</v>
      </c>
      <c r="B21" s="80" t="str">
        <f>'[1]9. Ketersediaan Obat'!B19</f>
        <v>Pulung</v>
      </c>
      <c r="C21" s="80" t="str">
        <f>'[1]9. Ketersediaan Obat'!C19</f>
        <v>Pulung</v>
      </c>
      <c r="D21" s="83">
        <v>10</v>
      </c>
      <c r="E21" s="83">
        <v>6</v>
      </c>
      <c r="F21" s="119">
        <f t="shared" si="0"/>
        <v>16</v>
      </c>
      <c r="G21" s="83">
        <v>0</v>
      </c>
      <c r="H21" s="83">
        <v>0</v>
      </c>
      <c r="I21" s="119">
        <f t="shared" si="1"/>
        <v>0</v>
      </c>
      <c r="J21" s="120">
        <f t="shared" si="2"/>
        <v>0</v>
      </c>
      <c r="K21" s="120">
        <f t="shared" si="2"/>
        <v>0</v>
      </c>
      <c r="L21" s="120">
        <f t="shared" si="2"/>
        <v>0</v>
      </c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ht="15.75" customHeight="1">
      <c r="A22" s="79">
        <v>12</v>
      </c>
      <c r="B22" s="80">
        <f>'[1]9. Ketersediaan Obat'!B20</f>
        <v>0</v>
      </c>
      <c r="C22" s="80" t="str">
        <f>'[1]9. Ketersediaan Obat'!C20</f>
        <v>Kesugihan</v>
      </c>
      <c r="D22" s="83">
        <v>4</v>
      </c>
      <c r="E22" s="83">
        <v>0</v>
      </c>
      <c r="F22" s="119">
        <f t="shared" si="0"/>
        <v>4</v>
      </c>
      <c r="G22" s="83">
        <v>0</v>
      </c>
      <c r="H22" s="83">
        <v>0</v>
      </c>
      <c r="I22" s="119">
        <f t="shared" si="1"/>
        <v>0</v>
      </c>
      <c r="J22" s="120">
        <f t="shared" si="2"/>
        <v>0</v>
      </c>
      <c r="K22" s="120">
        <v>0</v>
      </c>
      <c r="L22" s="120">
        <f>I22/F22*100</f>
        <v>0</v>
      </c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ht="15.75" customHeight="1">
      <c r="A23" s="79">
        <v>13</v>
      </c>
      <c r="B23" s="80" t="str">
        <f>'[1]9. Ketersediaan Obat'!B21</f>
        <v>Mlarak</v>
      </c>
      <c r="C23" s="80" t="str">
        <f>'[1]9. Ketersediaan Obat'!C21</f>
        <v>Mlarak</v>
      </c>
      <c r="D23" s="83">
        <v>8</v>
      </c>
      <c r="E23" s="83">
        <v>9</v>
      </c>
      <c r="F23" s="119">
        <f t="shared" si="0"/>
        <v>17</v>
      </c>
      <c r="G23" s="83">
        <v>0</v>
      </c>
      <c r="H23" s="83">
        <v>0</v>
      </c>
      <c r="I23" s="119">
        <f t="shared" si="1"/>
        <v>0</v>
      </c>
      <c r="J23" s="120">
        <f t="shared" si="2"/>
        <v>0</v>
      </c>
      <c r="K23" s="120">
        <f t="shared" si="2"/>
        <v>0</v>
      </c>
      <c r="L23" s="120">
        <f t="shared" si="2"/>
        <v>0</v>
      </c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ht="15.75" customHeight="1">
      <c r="A24" s="79">
        <v>14</v>
      </c>
      <c r="B24" s="80" t="str">
        <f>'[1]9. Ketersediaan Obat'!B22</f>
        <v>Siman</v>
      </c>
      <c r="C24" s="80" t="str">
        <f>'[1]9. Ketersediaan Obat'!C22</f>
        <v>Siman</v>
      </c>
      <c r="D24" s="83">
        <v>16</v>
      </c>
      <c r="E24" s="83">
        <v>8</v>
      </c>
      <c r="F24" s="119">
        <f t="shared" si="0"/>
        <v>24</v>
      </c>
      <c r="G24" s="83">
        <v>0</v>
      </c>
      <c r="H24" s="83">
        <v>1</v>
      </c>
      <c r="I24" s="119">
        <f t="shared" si="1"/>
        <v>1</v>
      </c>
      <c r="J24" s="120">
        <f t="shared" si="2"/>
        <v>0</v>
      </c>
      <c r="K24" s="120">
        <f t="shared" si="2"/>
        <v>12.5</v>
      </c>
      <c r="L24" s="120">
        <f t="shared" si="2"/>
        <v>4.1666666666666661</v>
      </c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15.75" customHeight="1">
      <c r="A25" s="79">
        <v>15</v>
      </c>
      <c r="B25" s="80">
        <f>'[1]9. Ketersediaan Obat'!B23</f>
        <v>0</v>
      </c>
      <c r="C25" s="80" t="str">
        <f>'[1]9. Ketersediaan Obat'!C23</f>
        <v>Ronowijayan</v>
      </c>
      <c r="D25" s="83">
        <v>5</v>
      </c>
      <c r="E25" s="83">
        <v>0</v>
      </c>
      <c r="F25" s="119">
        <f t="shared" si="0"/>
        <v>5</v>
      </c>
      <c r="G25" s="83">
        <v>0</v>
      </c>
      <c r="H25" s="83">
        <v>0</v>
      </c>
      <c r="I25" s="119">
        <f t="shared" si="1"/>
        <v>0</v>
      </c>
      <c r="J25" s="120">
        <f t="shared" si="2"/>
        <v>0</v>
      </c>
      <c r="K25" s="120">
        <v>0</v>
      </c>
      <c r="L25" s="120">
        <f>I25/F25*100</f>
        <v>0</v>
      </c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ht="15.75" customHeight="1">
      <c r="A26" s="79">
        <v>16</v>
      </c>
      <c r="B26" s="80" t="str">
        <f>'[1]9. Ketersediaan Obat'!B24</f>
        <v>Jetis</v>
      </c>
      <c r="C26" s="80" t="str">
        <f>'[1]9. Ketersediaan Obat'!C24</f>
        <v>Jetis</v>
      </c>
      <c r="D26" s="83">
        <v>11</v>
      </c>
      <c r="E26" s="83">
        <v>4</v>
      </c>
      <c r="F26" s="119">
        <f t="shared" si="0"/>
        <v>15</v>
      </c>
      <c r="G26" s="83">
        <v>0</v>
      </c>
      <c r="H26" s="83">
        <v>0</v>
      </c>
      <c r="I26" s="119">
        <f t="shared" si="1"/>
        <v>0</v>
      </c>
      <c r="J26" s="120">
        <f t="shared" si="2"/>
        <v>0</v>
      </c>
      <c r="K26" s="120">
        <f t="shared" si="2"/>
        <v>0</v>
      </c>
      <c r="L26" s="120">
        <f t="shared" si="2"/>
        <v>0</v>
      </c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ht="15.75" customHeight="1">
      <c r="A27" s="79">
        <v>17</v>
      </c>
      <c r="B27" s="80" t="str">
        <f>'[1]9. Ketersediaan Obat'!B25</f>
        <v>Balong</v>
      </c>
      <c r="C27" s="80" t="str">
        <f>'[1]9. Ketersediaan Obat'!C25</f>
        <v>Balong</v>
      </c>
      <c r="D27" s="83">
        <v>12</v>
      </c>
      <c r="E27" s="83">
        <v>6</v>
      </c>
      <c r="F27" s="119">
        <f t="shared" si="0"/>
        <v>18</v>
      </c>
      <c r="G27" s="83">
        <v>0</v>
      </c>
      <c r="H27" s="83">
        <v>0</v>
      </c>
      <c r="I27" s="119">
        <f t="shared" si="1"/>
        <v>0</v>
      </c>
      <c r="J27" s="120">
        <f t="shared" si="2"/>
        <v>0</v>
      </c>
      <c r="K27" s="120">
        <f t="shared" si="2"/>
        <v>0</v>
      </c>
      <c r="L27" s="120">
        <f t="shared" si="2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ht="15.75" customHeight="1">
      <c r="A28" s="79">
        <v>18</v>
      </c>
      <c r="B28" s="80" t="str">
        <f>'[1]9. Ketersediaan Obat'!B26</f>
        <v>Kauman</v>
      </c>
      <c r="C28" s="80" t="str">
        <f>'[1]9. Ketersediaan Obat'!C26</f>
        <v>Kauman</v>
      </c>
      <c r="D28" s="83">
        <v>15</v>
      </c>
      <c r="E28" s="83">
        <v>3</v>
      </c>
      <c r="F28" s="119">
        <f t="shared" si="0"/>
        <v>18</v>
      </c>
      <c r="G28" s="83">
        <v>0</v>
      </c>
      <c r="H28" s="83">
        <v>0</v>
      </c>
      <c r="I28" s="119">
        <f t="shared" si="1"/>
        <v>0</v>
      </c>
      <c r="J28" s="120">
        <f t="shared" si="2"/>
        <v>0</v>
      </c>
      <c r="K28" s="120">
        <f t="shared" si="2"/>
        <v>0</v>
      </c>
      <c r="L28" s="120">
        <f t="shared" si="2"/>
        <v>0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ht="15.75" customHeight="1">
      <c r="A29" s="79">
        <v>19</v>
      </c>
      <c r="B29" s="80">
        <f>'[1]9. Ketersediaan Obat'!B27</f>
        <v>0</v>
      </c>
      <c r="C29" s="80" t="str">
        <f>'[1]9. Ketersediaan Obat'!C27</f>
        <v>Ngrandu</v>
      </c>
      <c r="D29" s="83">
        <v>4</v>
      </c>
      <c r="E29" s="83">
        <v>5</v>
      </c>
      <c r="F29" s="119">
        <f t="shared" si="0"/>
        <v>9</v>
      </c>
      <c r="G29" s="83">
        <v>0</v>
      </c>
      <c r="H29" s="83">
        <v>0</v>
      </c>
      <c r="I29" s="119">
        <f t="shared" si="1"/>
        <v>0</v>
      </c>
      <c r="J29" s="120">
        <f t="shared" si="2"/>
        <v>0</v>
      </c>
      <c r="K29" s="120">
        <f t="shared" si="2"/>
        <v>0</v>
      </c>
      <c r="L29" s="120">
        <f t="shared" si="2"/>
        <v>0</v>
      </c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ht="15.75" customHeight="1">
      <c r="A30" s="79">
        <v>20</v>
      </c>
      <c r="B30" s="80" t="str">
        <f>'[1]9. Ketersediaan Obat'!B28</f>
        <v>Jambon</v>
      </c>
      <c r="C30" s="80" t="str">
        <f>'[1]9. Ketersediaan Obat'!C28</f>
        <v>Jambon</v>
      </c>
      <c r="D30" s="83">
        <v>10</v>
      </c>
      <c r="E30" s="83">
        <v>7</v>
      </c>
      <c r="F30" s="119">
        <f t="shared" si="0"/>
        <v>17</v>
      </c>
      <c r="G30" s="83">
        <v>0</v>
      </c>
      <c r="H30" s="83">
        <v>0</v>
      </c>
      <c r="I30" s="119">
        <f t="shared" si="1"/>
        <v>0</v>
      </c>
      <c r="J30" s="120">
        <f t="shared" si="2"/>
        <v>0</v>
      </c>
      <c r="K30" s="120">
        <f t="shared" si="2"/>
        <v>0</v>
      </c>
      <c r="L30" s="120">
        <f t="shared" si="2"/>
        <v>0</v>
      </c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ht="15.75" customHeight="1">
      <c r="A31" s="79">
        <v>21</v>
      </c>
      <c r="B31" s="80" t="str">
        <f>'[1]9. Ketersediaan Obat'!B29</f>
        <v>Badegan</v>
      </c>
      <c r="C31" s="80" t="str">
        <f>'[1]9. Ketersediaan Obat'!C29</f>
        <v>Badegan</v>
      </c>
      <c r="D31" s="83">
        <v>11</v>
      </c>
      <c r="E31" s="83">
        <v>5</v>
      </c>
      <c r="F31" s="119">
        <f t="shared" si="0"/>
        <v>16</v>
      </c>
      <c r="G31" s="83">
        <v>0</v>
      </c>
      <c r="H31" s="83">
        <v>0</v>
      </c>
      <c r="I31" s="119">
        <f t="shared" si="1"/>
        <v>0</v>
      </c>
      <c r="J31" s="120">
        <f t="shared" si="2"/>
        <v>0</v>
      </c>
      <c r="K31" s="120">
        <f t="shared" si="2"/>
        <v>0</v>
      </c>
      <c r="L31" s="120">
        <f t="shared" si="2"/>
        <v>0</v>
      </c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1:26" ht="15.75" customHeight="1">
      <c r="A32" s="79">
        <v>22</v>
      </c>
      <c r="B32" s="80" t="str">
        <f>'[1]9. Ketersediaan Obat'!B30</f>
        <v>Sampung</v>
      </c>
      <c r="C32" s="80" t="str">
        <f>'[1]9. Ketersediaan Obat'!C30</f>
        <v>Sampung</v>
      </c>
      <c r="D32" s="83">
        <v>7</v>
      </c>
      <c r="E32" s="83">
        <v>8</v>
      </c>
      <c r="F32" s="119">
        <f t="shared" si="0"/>
        <v>15</v>
      </c>
      <c r="G32" s="83">
        <v>0</v>
      </c>
      <c r="H32" s="83">
        <v>0</v>
      </c>
      <c r="I32" s="119">
        <f t="shared" si="1"/>
        <v>0</v>
      </c>
      <c r="J32" s="120">
        <f t="shared" si="2"/>
        <v>0</v>
      </c>
      <c r="K32" s="120">
        <f t="shared" si="2"/>
        <v>0</v>
      </c>
      <c r="L32" s="120">
        <f t="shared" si="2"/>
        <v>0</v>
      </c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ht="15.75" customHeight="1">
      <c r="A33" s="79">
        <v>23</v>
      </c>
      <c r="B33" s="80">
        <f>'[1]9. Ketersediaan Obat'!B31</f>
        <v>0</v>
      </c>
      <c r="C33" s="80" t="str">
        <f>'[1]9. Ketersediaan Obat'!C31</f>
        <v>Kunti</v>
      </c>
      <c r="D33" s="83">
        <v>3</v>
      </c>
      <c r="E33" s="83">
        <v>2</v>
      </c>
      <c r="F33" s="119">
        <f t="shared" si="0"/>
        <v>5</v>
      </c>
      <c r="G33" s="83">
        <v>0</v>
      </c>
      <c r="H33" s="83">
        <v>0</v>
      </c>
      <c r="I33" s="119">
        <f t="shared" si="1"/>
        <v>0</v>
      </c>
      <c r="J33" s="120">
        <f t="shared" si="2"/>
        <v>0</v>
      </c>
      <c r="K33" s="120">
        <f t="shared" si="2"/>
        <v>0</v>
      </c>
      <c r="L33" s="120">
        <f t="shared" si="2"/>
        <v>0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ht="15.75" customHeight="1">
      <c r="A34" s="79">
        <v>24</v>
      </c>
      <c r="B34" s="80" t="str">
        <f>'[1]9. Ketersediaan Obat'!B32</f>
        <v>Sukorejo</v>
      </c>
      <c r="C34" s="80" t="str">
        <f>'[1]9. Ketersediaan Obat'!C32</f>
        <v>Sukorejo</v>
      </c>
      <c r="D34" s="83">
        <v>17</v>
      </c>
      <c r="E34" s="83">
        <v>6</v>
      </c>
      <c r="F34" s="119">
        <f t="shared" si="0"/>
        <v>23</v>
      </c>
      <c r="G34" s="83">
        <v>0</v>
      </c>
      <c r="H34" s="83">
        <v>0</v>
      </c>
      <c r="I34" s="119">
        <f t="shared" si="1"/>
        <v>0</v>
      </c>
      <c r="J34" s="120">
        <f t="shared" si="2"/>
        <v>0</v>
      </c>
      <c r="K34" s="120">
        <f t="shared" si="2"/>
        <v>0</v>
      </c>
      <c r="L34" s="120">
        <f t="shared" si="2"/>
        <v>0</v>
      </c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ht="15.75" customHeight="1">
      <c r="A35" s="79">
        <v>25</v>
      </c>
      <c r="B35" s="80" t="str">
        <f>'[1]9. Ketersediaan Obat'!B33</f>
        <v>Ponorogo</v>
      </c>
      <c r="C35" s="80" t="str">
        <f>'[1]9. Ketersediaan Obat'!C33</f>
        <v>Po. Utara</v>
      </c>
      <c r="D35" s="83">
        <v>14</v>
      </c>
      <c r="E35" s="83">
        <v>6</v>
      </c>
      <c r="F35" s="119">
        <f t="shared" si="0"/>
        <v>20</v>
      </c>
      <c r="G35" s="83">
        <v>0</v>
      </c>
      <c r="H35" s="83">
        <v>0</v>
      </c>
      <c r="I35" s="119">
        <f t="shared" si="1"/>
        <v>0</v>
      </c>
      <c r="J35" s="120">
        <f t="shared" si="2"/>
        <v>0</v>
      </c>
      <c r="K35" s="120">
        <f t="shared" si="2"/>
        <v>0</v>
      </c>
      <c r="L35" s="120">
        <f t="shared" si="2"/>
        <v>0</v>
      </c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ht="15.75" customHeight="1">
      <c r="A36" s="79">
        <v>26</v>
      </c>
      <c r="B36" s="80">
        <f>'[1]9. Ketersediaan Obat'!B34</f>
        <v>0</v>
      </c>
      <c r="C36" s="80" t="str">
        <f>'[1]9. Ketersediaan Obat'!C34</f>
        <v>Po. Selatan</v>
      </c>
      <c r="D36" s="83">
        <v>7</v>
      </c>
      <c r="E36" s="83">
        <v>5</v>
      </c>
      <c r="F36" s="119">
        <f t="shared" si="0"/>
        <v>12</v>
      </c>
      <c r="G36" s="83">
        <v>0</v>
      </c>
      <c r="H36" s="83">
        <v>0</v>
      </c>
      <c r="I36" s="119">
        <f t="shared" si="1"/>
        <v>0</v>
      </c>
      <c r="J36" s="120">
        <f t="shared" si="2"/>
        <v>0</v>
      </c>
      <c r="K36" s="120">
        <f t="shared" si="2"/>
        <v>0</v>
      </c>
      <c r="L36" s="120">
        <f t="shared" si="2"/>
        <v>0</v>
      </c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ht="15.75" customHeight="1">
      <c r="A37" s="79">
        <v>27</v>
      </c>
      <c r="B37" s="80" t="str">
        <f>'[1]9. Ketersediaan Obat'!B35</f>
        <v>Babadan</v>
      </c>
      <c r="C37" s="80" t="str">
        <f>'[1]9. Ketersediaan Obat'!C35</f>
        <v>Babadan</v>
      </c>
      <c r="D37" s="83">
        <v>20</v>
      </c>
      <c r="E37" s="83">
        <v>9</v>
      </c>
      <c r="F37" s="119">
        <f t="shared" si="0"/>
        <v>29</v>
      </c>
      <c r="G37" s="83">
        <v>0</v>
      </c>
      <c r="H37" s="83">
        <v>1</v>
      </c>
      <c r="I37" s="119">
        <f t="shared" si="1"/>
        <v>1</v>
      </c>
      <c r="J37" s="120">
        <f t="shared" si="2"/>
        <v>0</v>
      </c>
      <c r="K37" s="120">
        <f t="shared" si="2"/>
        <v>11.111111111111111</v>
      </c>
      <c r="L37" s="120">
        <f t="shared" si="2"/>
        <v>3.4482758620689653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ht="15.75" customHeight="1">
      <c r="A38" s="79">
        <v>28</v>
      </c>
      <c r="B38" s="80">
        <f>'[1]9. Ketersediaan Obat'!B36</f>
        <v>0</v>
      </c>
      <c r="C38" s="80" t="str">
        <f>'[1]9. Ketersediaan Obat'!C36</f>
        <v>Sukosari</v>
      </c>
      <c r="D38" s="83">
        <v>4</v>
      </c>
      <c r="E38" s="83">
        <v>2</v>
      </c>
      <c r="F38" s="119">
        <f t="shared" si="0"/>
        <v>6</v>
      </c>
      <c r="G38" s="83">
        <v>0</v>
      </c>
      <c r="H38" s="83">
        <v>0</v>
      </c>
      <c r="I38" s="119">
        <f t="shared" si="1"/>
        <v>0</v>
      </c>
      <c r="J38" s="120">
        <f t="shared" si="2"/>
        <v>0</v>
      </c>
      <c r="K38" s="120">
        <f t="shared" si="2"/>
        <v>0</v>
      </c>
      <c r="L38" s="120">
        <f t="shared" si="2"/>
        <v>0</v>
      </c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ht="15.75" customHeight="1">
      <c r="A39" s="79">
        <v>29</v>
      </c>
      <c r="B39" s="80" t="str">
        <f>'[1]9. Ketersediaan Obat'!B37</f>
        <v>Jenangan</v>
      </c>
      <c r="C39" s="80" t="str">
        <f>'[1]9. Ketersediaan Obat'!C37</f>
        <v>Jenangan</v>
      </c>
      <c r="D39" s="83">
        <v>15</v>
      </c>
      <c r="E39" s="83">
        <v>4</v>
      </c>
      <c r="F39" s="119">
        <f t="shared" si="0"/>
        <v>19</v>
      </c>
      <c r="G39" s="83">
        <v>0</v>
      </c>
      <c r="H39" s="83">
        <v>0</v>
      </c>
      <c r="I39" s="119">
        <f t="shared" si="1"/>
        <v>0</v>
      </c>
      <c r="J39" s="120">
        <f t="shared" si="2"/>
        <v>0</v>
      </c>
      <c r="K39" s="120">
        <f t="shared" si="2"/>
        <v>0</v>
      </c>
      <c r="L39" s="120">
        <f t="shared" si="2"/>
        <v>0</v>
      </c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spans="1:26" ht="15.75" customHeight="1">
      <c r="A40" s="79">
        <v>30</v>
      </c>
      <c r="B40" s="80">
        <f>'[1]9. Ketersediaan Obat'!B38</f>
        <v>0</v>
      </c>
      <c r="C40" s="80" t="str">
        <f>'[1]9. Ketersediaan Obat'!C38</f>
        <v>Setono</v>
      </c>
      <c r="D40" s="83">
        <v>6</v>
      </c>
      <c r="E40" s="83">
        <v>0</v>
      </c>
      <c r="F40" s="119">
        <f t="shared" si="0"/>
        <v>6</v>
      </c>
      <c r="G40" s="83">
        <v>0</v>
      </c>
      <c r="H40" s="83">
        <v>0</v>
      </c>
      <c r="I40" s="119">
        <f t="shared" si="1"/>
        <v>0</v>
      </c>
      <c r="J40" s="120">
        <f t="shared" si="2"/>
        <v>0</v>
      </c>
      <c r="K40" s="120">
        <v>0</v>
      </c>
      <c r="L40" s="120">
        <f>I40/F40*100</f>
        <v>0</v>
      </c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spans="1:26" ht="15.75" customHeight="1">
      <c r="A41" s="79">
        <v>31</v>
      </c>
      <c r="B41" s="80" t="str">
        <f>'[1]9. Ketersediaan Obat'!B39</f>
        <v>Ngebel</v>
      </c>
      <c r="C41" s="80" t="str">
        <f>'[1]9. Ketersediaan Obat'!C39</f>
        <v>Ngebel</v>
      </c>
      <c r="D41" s="83">
        <v>3</v>
      </c>
      <c r="E41" s="83">
        <v>1</v>
      </c>
      <c r="F41" s="119">
        <f t="shared" si="0"/>
        <v>4</v>
      </c>
      <c r="G41" s="83">
        <v>0</v>
      </c>
      <c r="H41" s="83">
        <v>0</v>
      </c>
      <c r="I41" s="119">
        <f t="shared" si="1"/>
        <v>0</v>
      </c>
      <c r="J41" s="120">
        <f t="shared" si="2"/>
        <v>0</v>
      </c>
      <c r="K41" s="120">
        <f t="shared" si="2"/>
        <v>0</v>
      </c>
      <c r="L41" s="120">
        <f t="shared" si="2"/>
        <v>0</v>
      </c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spans="1:26" ht="15.75" customHeight="1">
      <c r="A42" s="121" t="s">
        <v>55</v>
      </c>
      <c r="B42" s="122"/>
      <c r="C42" s="123"/>
      <c r="D42" s="92">
        <f t="shared" ref="D42:I42" si="3">SUM(D11:D41)</f>
        <v>278</v>
      </c>
      <c r="E42" s="124">
        <f t="shared" si="3"/>
        <v>127</v>
      </c>
      <c r="F42" s="124">
        <f t="shared" si="3"/>
        <v>405</v>
      </c>
      <c r="G42" s="92">
        <f t="shared" si="3"/>
        <v>1</v>
      </c>
      <c r="H42" s="124">
        <f t="shared" si="3"/>
        <v>2</v>
      </c>
      <c r="I42" s="124">
        <f t="shared" si="3"/>
        <v>3</v>
      </c>
      <c r="J42" s="125">
        <f t="shared" si="2"/>
        <v>0.35971223021582738</v>
      </c>
      <c r="K42" s="125">
        <f t="shared" si="2"/>
        <v>1.5748031496062991</v>
      </c>
      <c r="L42" s="125">
        <f t="shared" si="2"/>
        <v>0.74074074074074081</v>
      </c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</row>
    <row r="43" spans="1:26" ht="30" customHeight="1" thickBot="1">
      <c r="A43" s="126" t="s">
        <v>56</v>
      </c>
      <c r="B43" s="127"/>
      <c r="C43" s="128"/>
      <c r="D43" s="129">
        <f>F42/'[1]2. Jml Penduduk'!E28*100000</f>
        <v>42.058651568476158</v>
      </c>
      <c r="E43" s="130"/>
      <c r="F43" s="130"/>
      <c r="G43" s="131"/>
      <c r="H43" s="98"/>
      <c r="I43" s="98"/>
      <c r="J43" s="98"/>
      <c r="K43" s="98"/>
      <c r="L43" s="132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</row>
    <row r="44" spans="1:26" ht="15.75" customHeight="1">
      <c r="A44" s="101"/>
      <c r="B44" s="102"/>
      <c r="C44" s="102"/>
      <c r="D44" s="102"/>
      <c r="E44" s="102"/>
      <c r="F44" s="102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 spans="1:26" ht="15.75" customHeight="1">
      <c r="A45" s="104" t="s">
        <v>28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>
      <c r="A46" s="104" t="s">
        <v>57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spans="1:26" ht="15.7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spans="1:26" ht="15.75" customHeigh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26" ht="15.75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spans="1:26" ht="15.75" customHeigh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</row>
    <row r="52" spans="1:26" ht="15.7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</row>
    <row r="53" spans="1:26" ht="15.75" customHeight="1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</row>
    <row r="54" spans="1:26" ht="15.75" customHeight="1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</row>
    <row r="55" spans="1:26" ht="15.75" customHeight="1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</row>
    <row r="56" spans="1:26" ht="15.75" customHeight="1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</row>
    <row r="57" spans="1:26" ht="15.75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</row>
    <row r="58" spans="1:26" ht="15.75" customHeight="1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</row>
    <row r="59" spans="1:26" ht="15.75" customHeight="1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</row>
    <row r="60" spans="1:26" ht="15.75" customHeight="1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</row>
    <row r="61" spans="1:26" ht="15.75" customHeight="1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</row>
    <row r="62" spans="1:26" ht="15.75" customHeight="1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</row>
    <row r="63" spans="1:26" ht="15.75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</row>
    <row r="64" spans="1:26" ht="15.75" customHeight="1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</row>
    <row r="65" spans="1:26" ht="15.75" customHeight="1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</row>
    <row r="66" spans="1:26" ht="15.75" customHeigh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</row>
    <row r="67" spans="1:26" ht="15.75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</row>
    <row r="68" spans="1:26" ht="15.75" customHeigh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</row>
    <row r="69" spans="1:26" ht="15.75" customHeigh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</row>
    <row r="70" spans="1:26" ht="15.75" customHeigh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</row>
    <row r="71" spans="1:26" ht="15.75" customHeigh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</row>
    <row r="72" spans="1:26" ht="15.75" customHeigh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</row>
    <row r="73" spans="1:26" ht="15.75" customHeigh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</row>
    <row r="74" spans="1:26" ht="15.75" customHeigh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</row>
    <row r="75" spans="1:26" ht="15.75" customHeigh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</row>
    <row r="76" spans="1:26" ht="15.75" customHeigh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</row>
    <row r="77" spans="1:26" ht="15.75" customHeigh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</row>
    <row r="78" spans="1:26" ht="15.75" customHeigh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</row>
    <row r="79" spans="1:26" ht="15.75" customHeigh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</row>
    <row r="80" spans="1:26" ht="15.75" customHeigh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</row>
    <row r="81" spans="1:14" ht="15.75" customHeight="1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</row>
    <row r="82" spans="1:14" ht="15.75" customHeight="1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</row>
    <row r="83" spans="1:14" ht="15.75" customHeight="1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</row>
    <row r="84" spans="1:14" ht="15.75" customHeight="1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</row>
    <row r="85" spans="1:14" ht="15.75" customHeight="1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</row>
    <row r="86" spans="1:14" ht="15.75" customHeight="1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</row>
    <row r="87" spans="1:14" ht="15.75" customHeight="1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</row>
    <row r="88" spans="1:14" ht="15.75" customHeight="1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</row>
    <row r="89" spans="1:14" ht="15.75" customHeight="1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</row>
    <row r="90" spans="1:14" ht="15.75" customHeight="1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</row>
    <row r="91" spans="1:14" ht="15.75" customHeight="1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</row>
    <row r="92" spans="1:14" ht="15.75" customHeight="1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</row>
    <row r="93" spans="1:14" ht="15.75" customHeight="1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</row>
    <row r="94" spans="1:14" ht="15.75" customHeight="1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</row>
    <row r="95" spans="1:14" ht="15.75" customHeight="1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</row>
    <row r="96" spans="1:14" ht="15.75" customHeight="1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</row>
    <row r="97" spans="1:14" ht="15.75" customHeight="1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</row>
    <row r="98" spans="1:14" ht="15.75" customHeight="1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</row>
    <row r="99" spans="1:14" ht="15.75" customHeight="1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</row>
    <row r="100" spans="1:14" ht="15.75" customHeight="1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</row>
    <row r="101" spans="1:14" ht="15.75" customHeight="1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</row>
    <row r="102" spans="1:14" ht="15.75" customHeight="1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</row>
    <row r="103" spans="1:14" ht="15.75" customHeight="1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</row>
    <row r="104" spans="1:14" ht="15.75" customHeight="1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</row>
    <row r="105" spans="1:14" ht="15.75" customHeight="1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</row>
    <row r="106" spans="1:14" ht="15.75" customHeight="1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</row>
    <row r="107" spans="1:14" ht="15.75" customHeight="1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</row>
    <row r="108" spans="1:14" ht="15.75" customHeight="1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</row>
    <row r="109" spans="1:14" ht="15.75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</row>
    <row r="110" spans="1:14" ht="15.75" customHeigh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</row>
    <row r="111" spans="1:14" ht="15.75" customHeight="1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</row>
    <row r="112" spans="1:14" ht="15.75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</row>
    <row r="113" spans="1:14" ht="15.75" customHeight="1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</row>
    <row r="114" spans="1:14" ht="15.75" customHeight="1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</row>
    <row r="115" spans="1:14" ht="15.75" customHeight="1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</row>
    <row r="116" spans="1:14" ht="15.75" customHeight="1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</row>
    <row r="117" spans="1:14" ht="15.75" customHeight="1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</row>
    <row r="118" spans="1:14" ht="15.75" customHeight="1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</row>
    <row r="119" spans="1:14" ht="15.75" customHeight="1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</row>
    <row r="120" spans="1:14" ht="15.75" customHeight="1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</row>
    <row r="121" spans="1:14" ht="15.75" customHeight="1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</row>
    <row r="122" spans="1:14" ht="15.75" customHeight="1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</row>
    <row r="123" spans="1:14" ht="15.75" customHeight="1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</row>
    <row r="124" spans="1:14" ht="15.75" customHeight="1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</row>
    <row r="125" spans="1:14" ht="15.75" customHeight="1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</row>
    <row r="126" spans="1:14" ht="15.75" customHeight="1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</row>
    <row r="127" spans="1:14" ht="15.75" customHeight="1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28" spans="1:14" ht="15.75" customHeight="1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</row>
    <row r="129" spans="1:14" ht="15.75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</row>
    <row r="130" spans="1:14" ht="15.75" customHeight="1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</row>
    <row r="131" spans="1:14" ht="15.75" customHeight="1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</row>
    <row r="132" spans="1:14" ht="15.75" customHeigh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</row>
    <row r="133" spans="1:14" ht="15.75" customHeight="1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</row>
    <row r="134" spans="1:14" ht="15.75" customHeight="1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</row>
    <row r="135" spans="1:14" ht="15.75" customHeight="1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</row>
    <row r="136" spans="1:14" ht="15.75" customHeight="1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</row>
    <row r="137" spans="1:14" ht="15.75" customHeight="1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</row>
    <row r="138" spans="1:14" ht="15.75" customHeight="1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</row>
    <row r="139" spans="1:14" ht="15.75" customHeight="1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</row>
    <row r="140" spans="1:14" ht="15.75" customHeight="1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</row>
    <row r="141" spans="1:14" ht="15.75" customHeight="1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</row>
    <row r="142" spans="1:14" ht="15.75" customHeight="1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</row>
    <row r="143" spans="1:14" ht="15.75" customHeight="1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</row>
    <row r="144" spans="1:14" ht="15.75" customHeight="1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</row>
    <row r="145" spans="1:14" ht="15.75" customHeight="1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</row>
    <row r="146" spans="1:14" ht="15.75" customHeight="1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</row>
    <row r="147" spans="1:14" ht="15.75" customHeight="1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</row>
    <row r="148" spans="1:14" ht="15.75" customHeight="1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</row>
    <row r="149" spans="1:14" ht="15.75" customHeight="1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</row>
    <row r="150" spans="1:14" ht="15.75" customHeight="1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</row>
    <row r="151" spans="1:14" ht="15.75" customHeight="1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</row>
    <row r="152" spans="1:14" ht="15.75" customHeight="1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</row>
    <row r="153" spans="1:14" ht="15.75" customHeight="1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</row>
    <row r="154" spans="1:14" ht="15.75" customHeight="1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</row>
    <row r="155" spans="1:14" ht="15.75" customHeight="1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</row>
    <row r="156" spans="1:14" ht="15.75" customHeight="1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</row>
    <row r="157" spans="1:14" ht="15.75" customHeight="1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</row>
    <row r="158" spans="1:14" ht="15.75" customHeight="1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</row>
    <row r="159" spans="1:14" ht="15.75" customHeight="1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</row>
    <row r="160" spans="1:14" ht="15.75" customHeight="1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</row>
    <row r="161" spans="1:14" ht="15.75" customHeight="1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</row>
    <row r="162" spans="1:14" ht="15.75" customHeight="1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</row>
    <row r="163" spans="1:14" ht="15.75" customHeight="1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</row>
    <row r="164" spans="1:14" ht="15.75" customHeight="1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</row>
    <row r="165" spans="1:14" ht="15.75" customHeight="1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</row>
    <row r="166" spans="1:14" ht="15.75" customHeight="1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</row>
    <row r="167" spans="1:14" ht="15.75" customHeight="1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</row>
    <row r="168" spans="1:14" ht="15.75" customHeight="1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</row>
    <row r="169" spans="1:14" ht="15.75" customHeight="1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</row>
    <row r="170" spans="1:14" ht="15.75" customHeight="1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</row>
    <row r="171" spans="1:14" ht="15.75" customHeight="1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</row>
    <row r="172" spans="1:14" ht="15.75" customHeight="1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</row>
    <row r="173" spans="1:14" ht="15.75" customHeight="1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</row>
    <row r="174" spans="1:14" ht="15.75" customHeight="1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</row>
    <row r="175" spans="1:14" ht="15.75" customHeight="1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</row>
    <row r="176" spans="1:14" ht="15.75" customHeight="1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</row>
    <row r="177" spans="1:14" ht="15.75" customHeight="1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</row>
    <row r="178" spans="1:14" ht="15.75" customHeight="1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</row>
    <row r="179" spans="1:14" ht="15.75" customHeight="1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</row>
    <row r="180" spans="1:14" ht="15.75" customHeight="1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</row>
    <row r="181" spans="1:14" ht="15.75" customHeight="1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</row>
    <row r="182" spans="1:14" ht="15.75" customHeight="1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</row>
    <row r="183" spans="1:14" ht="15.75" customHeight="1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</row>
    <row r="184" spans="1:14" ht="15.75" customHeight="1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</row>
    <row r="185" spans="1:14" ht="15.75" customHeight="1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</row>
    <row r="186" spans="1:14" ht="15.75" customHeight="1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</row>
    <row r="187" spans="1:14" ht="15.75" customHeight="1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</row>
    <row r="188" spans="1:14" ht="15.75" customHeight="1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</row>
    <row r="189" spans="1:14" ht="15.75" customHeight="1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</row>
    <row r="190" spans="1:14" ht="15.75" customHeight="1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</row>
    <row r="191" spans="1:14" ht="15.75" customHeight="1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</row>
    <row r="192" spans="1:14" ht="15.75" customHeight="1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</row>
    <row r="193" spans="1:14" ht="15.75" customHeight="1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</row>
    <row r="194" spans="1:14" ht="15.75" customHeight="1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</row>
    <row r="195" spans="1:14" ht="15.75" customHeight="1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</row>
    <row r="196" spans="1:14" ht="15.75" customHeight="1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</row>
    <row r="197" spans="1:14" ht="15.75" customHeight="1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</row>
    <row r="198" spans="1:14" ht="15.75" customHeight="1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</row>
    <row r="199" spans="1:14" ht="15.75" customHeight="1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</row>
    <row r="200" spans="1:14" ht="15.75" customHeight="1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</row>
    <row r="201" spans="1:14" ht="15.75" customHeight="1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</row>
    <row r="202" spans="1:14" ht="15.75" customHeight="1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</row>
    <row r="203" spans="1:14" ht="15.75" customHeight="1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</row>
    <row r="204" spans="1:14" ht="15.75" customHeight="1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</row>
    <row r="205" spans="1:14" ht="15.75" customHeight="1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</row>
    <row r="206" spans="1:14" ht="15.75" customHeight="1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</row>
    <row r="207" spans="1:14" ht="15.75" customHeight="1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</row>
    <row r="208" spans="1:14" ht="15.75" customHeight="1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</row>
    <row r="209" spans="1:14" ht="15.75" customHeight="1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</row>
    <row r="210" spans="1:14" ht="15.75" customHeight="1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</row>
    <row r="211" spans="1:14" ht="15.75" customHeight="1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</row>
    <row r="212" spans="1:14" ht="15.75" customHeight="1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</row>
    <row r="213" spans="1:14" ht="15.75" customHeight="1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</row>
    <row r="214" spans="1:14" ht="15.75" customHeight="1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</row>
    <row r="215" spans="1:14" ht="15.75" customHeight="1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</row>
    <row r="216" spans="1:14" ht="15.75" customHeight="1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</row>
    <row r="217" spans="1:14" ht="15.75" customHeight="1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</row>
    <row r="218" spans="1:14" ht="15.75" customHeight="1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</row>
    <row r="219" spans="1:14" ht="15.75" customHeight="1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</row>
    <row r="220" spans="1:14" ht="15.75" customHeight="1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</row>
    <row r="221" spans="1:14" ht="15.75" customHeight="1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</row>
    <row r="222" spans="1:14" ht="15.75" customHeight="1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</row>
    <row r="223" spans="1:14" ht="15.75" customHeight="1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</row>
    <row r="224" spans="1:14" ht="15.75" customHeight="1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</row>
    <row r="225" spans="1:14" ht="15.75" customHeight="1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</row>
    <row r="226" spans="1:14" ht="15.75" customHeight="1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</row>
    <row r="227" spans="1:14" ht="15.75" customHeight="1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</row>
    <row r="228" spans="1:14" ht="15.75" customHeight="1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</row>
    <row r="229" spans="1:14" ht="15.75" customHeight="1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</row>
    <row r="230" spans="1:14" ht="15.75" customHeight="1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</row>
    <row r="231" spans="1:14" ht="15.75" customHeight="1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</row>
    <row r="232" spans="1:14" ht="15.75" customHeight="1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</row>
    <row r="233" spans="1:14" ht="15.75" customHeight="1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</row>
    <row r="234" spans="1:14" ht="15.75" customHeight="1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</row>
    <row r="235" spans="1:14" ht="15.75" customHeight="1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</row>
    <row r="236" spans="1:14" ht="15.75" customHeight="1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</row>
    <row r="237" spans="1:14" ht="15.75" customHeight="1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</row>
    <row r="238" spans="1:14" ht="15.75" customHeight="1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</row>
    <row r="239" spans="1:14" ht="15.75" customHeight="1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</row>
    <row r="240" spans="1:14" ht="15.75" customHeight="1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</row>
    <row r="241" spans="1:14" ht="15.75" customHeight="1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</row>
    <row r="242" spans="1:14" ht="15.75" customHeight="1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</row>
    <row r="243" spans="1:14" ht="15.75" customHeight="1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</row>
    <row r="244" spans="1:14" ht="15.75" customHeight="1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</row>
    <row r="245" spans="1:14" ht="15.75" customHeigh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</row>
    <row r="246" spans="1:14" ht="15.75" customHeight="1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</row>
    <row r="247" spans="1:14" ht="15.75" customHeight="1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</row>
    <row r="248" spans="1:14" ht="15.75" customHeight="1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</row>
    <row r="249" spans="1:14" ht="15.75" customHeight="1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</row>
    <row r="250" spans="1:14" ht="15.75" customHeight="1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</row>
    <row r="251" spans="1:14" ht="15.75" customHeight="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</row>
    <row r="252" spans="1:14" ht="15.75" customHeight="1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</row>
    <row r="253" spans="1:14" ht="15.75" customHeight="1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</row>
    <row r="254" spans="1:14" ht="15.75" customHeight="1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</row>
    <row r="255" spans="1:14" ht="15.75" customHeight="1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</row>
    <row r="256" spans="1:14" ht="15.75" customHeight="1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</row>
    <row r="257" spans="1:14" ht="15.75" customHeight="1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</row>
    <row r="258" spans="1:14" ht="15.75" customHeight="1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</row>
    <row r="259" spans="1:14" ht="15.75" customHeight="1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</row>
    <row r="260" spans="1:14" ht="15.75" customHeight="1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</row>
    <row r="261" spans="1:14" ht="15.75" customHeight="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</row>
    <row r="262" spans="1:14" ht="15.75" customHeight="1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</row>
    <row r="263" spans="1:14" ht="15.75" customHeight="1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</row>
    <row r="264" spans="1:14" ht="15.75" customHeight="1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</row>
    <row r="265" spans="1:14" ht="15.75" customHeight="1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</row>
    <row r="266" spans="1:14" ht="15.75" customHeight="1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</row>
    <row r="267" spans="1:14" ht="15.75" customHeight="1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</row>
    <row r="268" spans="1:14" ht="15.75" customHeight="1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</row>
    <row r="269" spans="1:14" ht="15.75" customHeight="1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</row>
    <row r="270" spans="1:14" ht="15.75" customHeight="1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</row>
    <row r="271" spans="1:14" ht="15.75" customHeight="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</row>
    <row r="272" spans="1:14" ht="15.75" customHeight="1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</row>
    <row r="273" spans="1:14" ht="15.75" customHeight="1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</row>
    <row r="274" spans="1:14" ht="15.75" customHeight="1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</row>
    <row r="275" spans="1:14" ht="15.75" customHeight="1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</row>
    <row r="276" spans="1:14" ht="15.75" customHeight="1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</row>
    <row r="277" spans="1:14" ht="15.75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</row>
    <row r="278" spans="1:14" ht="15.75" customHeight="1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</row>
    <row r="279" spans="1:14" ht="15.75" customHeight="1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</row>
    <row r="280" spans="1:14" ht="15.75" customHeight="1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</row>
    <row r="281" spans="1:14" ht="15.75" customHeight="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</row>
    <row r="282" spans="1:14" ht="15.75" customHeight="1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</row>
    <row r="283" spans="1:14" ht="15.75" customHeight="1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</row>
    <row r="284" spans="1:14" ht="15.75" customHeight="1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</row>
    <row r="285" spans="1:14" ht="15.75" customHeight="1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</row>
    <row r="286" spans="1:14" ht="15.75" customHeight="1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</row>
    <row r="287" spans="1:14" ht="15.75" customHeight="1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</row>
    <row r="288" spans="1:14" ht="15.75" customHeight="1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</row>
    <row r="289" spans="1:14" ht="15.75" customHeight="1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</row>
    <row r="290" spans="1:14" ht="15.75" customHeight="1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</row>
    <row r="291" spans="1:14" ht="15.75" customHeight="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</row>
    <row r="292" spans="1:14" ht="15.75" customHeight="1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</row>
    <row r="293" spans="1:14" ht="15.75" customHeight="1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</row>
    <row r="294" spans="1:14" ht="15.75" customHeight="1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</row>
    <row r="295" spans="1:14" ht="15.75" customHeight="1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</row>
    <row r="296" spans="1:14" ht="15.75" customHeight="1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</row>
    <row r="297" spans="1:14" ht="15.75" customHeight="1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</row>
    <row r="298" spans="1:14" ht="15.75" customHeight="1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</row>
    <row r="299" spans="1:14" ht="15.75" customHeight="1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</row>
    <row r="300" spans="1:14" ht="15.75" customHeight="1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</row>
    <row r="301" spans="1:14" ht="15.75" customHeight="1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</row>
    <row r="302" spans="1:14" ht="15.75" customHeight="1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</row>
    <row r="303" spans="1:14" ht="15.75" customHeight="1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</row>
    <row r="304" spans="1:14" ht="15.75" customHeight="1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</row>
    <row r="305" spans="1:14" ht="15.75" customHeight="1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</row>
    <row r="306" spans="1:14" ht="15.75" customHeight="1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</row>
    <row r="307" spans="1:14" ht="15.75" customHeight="1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</row>
    <row r="308" spans="1:14" ht="15.75" customHeight="1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</row>
    <row r="309" spans="1:14" ht="15.75" customHeight="1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</row>
    <row r="310" spans="1:14" ht="15.75" customHeight="1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</row>
    <row r="311" spans="1:14" ht="15.75" customHeight="1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</row>
    <row r="312" spans="1:14" ht="15.75" customHeight="1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</row>
    <row r="313" spans="1:14" ht="15.75" customHeight="1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</row>
    <row r="314" spans="1:14" ht="15.75" customHeight="1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</row>
    <row r="315" spans="1:14" ht="15.75" customHeight="1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</row>
    <row r="316" spans="1:14" ht="15.75" customHeight="1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</row>
    <row r="317" spans="1:14" ht="15.75" customHeight="1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</row>
    <row r="318" spans="1:14" ht="15.75" customHeight="1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</row>
    <row r="319" spans="1:14" ht="15.75" customHeight="1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</row>
    <row r="320" spans="1:14" ht="15.75" customHeight="1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</row>
    <row r="321" spans="1:14" ht="15.75" customHeight="1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</row>
    <row r="322" spans="1:14" ht="15.75" customHeight="1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</row>
    <row r="323" spans="1:14" ht="15.75" customHeight="1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</row>
    <row r="324" spans="1:14" ht="15.75" customHeight="1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</row>
    <row r="325" spans="1:14" ht="15.75" customHeight="1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</row>
    <row r="326" spans="1:14" ht="15.75" customHeight="1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</row>
    <row r="327" spans="1:14" ht="15.75" customHeight="1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</row>
    <row r="328" spans="1:14" ht="15.75" customHeight="1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</row>
    <row r="329" spans="1:14" ht="15.75" customHeight="1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</row>
    <row r="330" spans="1:14" ht="15.75" customHeight="1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</row>
    <row r="331" spans="1:14" ht="15.75" customHeight="1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</row>
    <row r="332" spans="1:14" ht="15.75" customHeight="1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</row>
    <row r="333" spans="1:14" ht="15.75" customHeight="1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</row>
    <row r="334" spans="1:14" ht="15.75" customHeight="1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</row>
    <row r="335" spans="1:14" ht="15.75" customHeight="1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</row>
    <row r="336" spans="1:14" ht="15.75" customHeight="1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</row>
    <row r="337" spans="1:14" ht="15.75" customHeight="1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</row>
    <row r="338" spans="1:14" ht="15.75" customHeight="1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</row>
    <row r="339" spans="1:14" ht="15.75" customHeight="1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</row>
    <row r="340" spans="1:14" ht="15.75" customHeight="1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</row>
    <row r="341" spans="1:14" ht="15.75" customHeight="1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</row>
    <row r="342" spans="1:14" ht="15.75" customHeight="1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</row>
    <row r="343" spans="1:14" ht="15.75" customHeight="1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</row>
    <row r="344" spans="1:14" ht="15.75" customHeight="1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</row>
    <row r="345" spans="1:14" ht="15.75" customHeight="1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</row>
    <row r="346" spans="1:14" ht="15.75" customHeight="1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</row>
    <row r="347" spans="1:14" ht="15.75" customHeight="1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</row>
    <row r="348" spans="1:14" ht="15.75" customHeight="1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</row>
    <row r="349" spans="1:14" ht="15.75" customHeight="1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</row>
    <row r="350" spans="1:14" ht="15.75" customHeight="1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</row>
    <row r="351" spans="1:14" ht="15.75" customHeight="1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</row>
    <row r="352" spans="1:14" ht="15.75" customHeight="1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</row>
    <row r="353" spans="1:14" ht="15.75" customHeight="1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</row>
    <row r="354" spans="1:14" ht="15.75" customHeight="1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</row>
    <row r="355" spans="1:14" ht="15.75" customHeight="1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</row>
    <row r="356" spans="1:14" ht="15.75" customHeight="1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</row>
    <row r="357" spans="1:14" ht="15.75" customHeight="1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</row>
    <row r="358" spans="1:14" ht="15.75" customHeight="1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</row>
    <row r="359" spans="1:14" ht="15.75" customHeight="1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</row>
    <row r="360" spans="1:14" ht="15.75" customHeight="1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</row>
    <row r="361" spans="1:14" ht="15.75" customHeight="1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</row>
    <row r="362" spans="1:14" ht="15.75" customHeight="1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</row>
    <row r="363" spans="1:14" ht="15.75" customHeight="1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</row>
    <row r="364" spans="1:14" ht="15.75" customHeight="1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</row>
    <row r="365" spans="1:14" ht="15.75" customHeight="1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</row>
    <row r="366" spans="1:14" ht="15.75" customHeight="1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</row>
    <row r="367" spans="1:14" ht="15.75" customHeight="1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</row>
    <row r="368" spans="1:14" ht="15.75" customHeight="1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</row>
    <row r="369" spans="1:14" ht="15.75" customHeight="1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</row>
    <row r="370" spans="1:14" ht="15.75" customHeight="1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</row>
    <row r="371" spans="1:14" ht="15.75" customHeight="1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</row>
    <row r="372" spans="1:14" ht="15.75" customHeight="1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</row>
    <row r="373" spans="1:14" ht="15.75" customHeight="1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</row>
    <row r="374" spans="1:14" ht="15.75" customHeight="1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</row>
    <row r="375" spans="1:14" ht="15.75" customHeight="1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</row>
    <row r="376" spans="1:14" ht="15.75" customHeight="1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</row>
    <row r="377" spans="1:14" ht="15.75" customHeight="1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</row>
    <row r="378" spans="1:14" ht="15.75" customHeight="1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</row>
    <row r="379" spans="1:14" ht="15.75" customHeight="1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</row>
    <row r="380" spans="1:14" ht="15.75" customHeight="1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</row>
    <row r="381" spans="1:14" ht="15.75" customHeight="1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</row>
    <row r="382" spans="1:14" ht="15.75" customHeight="1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</row>
    <row r="383" spans="1:14" ht="15.75" customHeight="1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</row>
    <row r="384" spans="1:14" ht="15.75" customHeight="1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</row>
    <row r="385" spans="1:14" ht="15.75" customHeight="1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</row>
    <row r="386" spans="1:14" ht="15.75" customHeight="1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</row>
    <row r="387" spans="1:14" ht="15.75" customHeight="1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</row>
    <row r="388" spans="1:14" ht="15.75" customHeight="1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</row>
    <row r="389" spans="1:14" ht="15.75" customHeight="1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</row>
    <row r="390" spans="1:14" ht="15.75" customHeight="1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</row>
    <row r="391" spans="1:14" ht="15.75" customHeight="1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</row>
    <row r="392" spans="1:14" ht="15.75" customHeight="1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</row>
    <row r="393" spans="1:14" ht="15.75" customHeight="1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</row>
    <row r="394" spans="1:14" ht="15.75" customHeight="1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</row>
    <row r="395" spans="1:14" ht="15.75" customHeight="1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</row>
    <row r="396" spans="1:14" ht="15.75" customHeight="1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</row>
    <row r="397" spans="1:14" ht="15.75" customHeight="1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</row>
    <row r="398" spans="1:14" ht="15.75" customHeight="1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</row>
    <row r="399" spans="1:14" ht="15.75" customHeight="1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</row>
    <row r="400" spans="1:14" ht="15.75" customHeight="1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</row>
    <row r="401" spans="1:14" ht="15.75" customHeight="1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</row>
    <row r="402" spans="1:14" ht="15.75" customHeight="1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</row>
    <row r="403" spans="1:14" ht="15.75" customHeight="1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</row>
    <row r="404" spans="1:14" ht="15.75" customHeight="1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</row>
    <row r="405" spans="1:14" ht="15.75" customHeight="1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</row>
    <row r="406" spans="1:14" ht="15.75" customHeight="1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</row>
    <row r="407" spans="1:14" ht="15.75" customHeight="1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</row>
    <row r="408" spans="1:14" ht="15.75" customHeight="1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</row>
    <row r="409" spans="1:14" ht="15.75" customHeight="1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</row>
    <row r="410" spans="1:14" ht="15.75" customHeight="1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</row>
    <row r="411" spans="1:14" ht="15.75" customHeight="1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</row>
    <row r="412" spans="1:14" ht="15.75" customHeight="1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</row>
    <row r="413" spans="1:14" ht="15.75" customHeight="1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</row>
    <row r="414" spans="1:14" ht="15.75" customHeight="1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</row>
    <row r="415" spans="1:14" ht="15.75" customHeight="1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</row>
    <row r="416" spans="1:14" ht="15.75" customHeight="1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</row>
    <row r="417" spans="1:14" ht="15.75" customHeight="1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</row>
    <row r="418" spans="1:14" ht="15.75" customHeight="1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</row>
    <row r="419" spans="1:14" ht="15.75" customHeight="1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</row>
    <row r="420" spans="1:14" ht="15.75" customHeight="1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</row>
    <row r="421" spans="1:14" ht="15.75" customHeight="1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</row>
    <row r="422" spans="1:14" ht="15.75" customHeight="1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</row>
    <row r="423" spans="1:14" ht="15.75" customHeight="1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</row>
    <row r="424" spans="1:14" ht="15.75" customHeight="1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</row>
    <row r="425" spans="1:14" ht="15.75" customHeight="1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</row>
    <row r="426" spans="1:14" ht="15.75" customHeight="1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</row>
    <row r="427" spans="1:14" ht="15.75" customHeight="1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</row>
    <row r="428" spans="1:14" ht="15.75" customHeight="1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</row>
    <row r="429" spans="1:14" ht="15.75" customHeight="1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</row>
    <row r="430" spans="1:14" ht="15.75" customHeight="1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</row>
    <row r="431" spans="1:14" ht="15.75" customHeight="1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</row>
    <row r="432" spans="1:14" ht="15.75" customHeight="1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</row>
    <row r="433" spans="1:14" ht="15.75" customHeight="1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</row>
    <row r="434" spans="1:14" ht="15.75" customHeight="1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</row>
    <row r="435" spans="1:14" ht="15.75" customHeight="1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</row>
    <row r="436" spans="1:14" ht="15.75" customHeight="1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</row>
    <row r="437" spans="1:14" ht="15.75" customHeight="1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</row>
    <row r="438" spans="1:14" ht="15.75" customHeight="1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</row>
    <row r="439" spans="1:14" ht="15.75" customHeight="1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</row>
    <row r="440" spans="1:14" ht="15.75" customHeight="1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</row>
    <row r="441" spans="1:14" ht="15.75" customHeight="1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</row>
    <row r="442" spans="1:14" ht="15.75" customHeight="1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</row>
    <row r="443" spans="1:14" ht="15.75" customHeight="1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</row>
    <row r="444" spans="1:14" ht="15.75" customHeight="1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</row>
    <row r="445" spans="1:14" ht="15.75" customHeight="1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</row>
    <row r="446" spans="1:14" ht="15.75" customHeight="1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</row>
    <row r="447" spans="1:14" ht="15.75" customHeight="1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</row>
    <row r="448" spans="1:14" ht="15.75" customHeight="1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</row>
    <row r="449" spans="1:14" ht="15.75" customHeight="1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</row>
    <row r="450" spans="1:14" ht="15.75" customHeight="1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</row>
    <row r="451" spans="1:14" ht="15.75" customHeight="1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</row>
    <row r="452" spans="1:14" ht="15.75" customHeight="1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</row>
    <row r="453" spans="1:14" ht="15.75" customHeight="1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</row>
    <row r="454" spans="1:14" ht="15.75" customHeight="1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</row>
    <row r="455" spans="1:14" ht="15.75" customHeight="1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</row>
    <row r="456" spans="1:14" ht="15.75" customHeight="1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</row>
    <row r="457" spans="1:14" ht="15.75" customHeight="1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</row>
    <row r="458" spans="1:14" ht="15.75" customHeight="1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</row>
    <row r="459" spans="1:14" ht="15.75" customHeight="1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</row>
    <row r="460" spans="1:14" ht="15.75" customHeight="1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</row>
    <row r="461" spans="1:14" ht="15.75" customHeight="1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</row>
    <row r="462" spans="1:14" ht="15.75" customHeight="1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</row>
    <row r="463" spans="1:14" ht="15.75" customHeight="1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</row>
    <row r="464" spans="1:14" ht="15.75" customHeight="1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</row>
    <row r="465" spans="1:14" ht="15.75" customHeight="1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</row>
    <row r="466" spans="1:14" ht="15.75" customHeight="1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</row>
    <row r="467" spans="1:14" ht="15.75" customHeight="1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</row>
    <row r="468" spans="1:14" ht="15.75" customHeight="1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</row>
    <row r="469" spans="1:14" ht="15.75" customHeight="1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</row>
    <row r="470" spans="1:14" ht="15.75" customHeight="1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</row>
    <row r="471" spans="1:14" ht="15.75" customHeight="1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</row>
    <row r="472" spans="1:14" ht="15.75" customHeight="1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</row>
    <row r="473" spans="1:14" ht="15.75" customHeight="1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</row>
    <row r="474" spans="1:14" ht="15.75" customHeight="1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</row>
    <row r="475" spans="1:14" ht="15.75" customHeight="1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</row>
    <row r="476" spans="1:14" ht="15.75" customHeight="1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</row>
    <row r="477" spans="1:14" ht="15.75" customHeight="1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</row>
    <row r="478" spans="1:14" ht="15.75" customHeight="1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</row>
    <row r="479" spans="1:14" ht="15.75" customHeight="1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</row>
    <row r="480" spans="1:14" ht="15.75" customHeight="1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</row>
    <row r="481" spans="1:14" ht="15.75" customHeight="1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</row>
    <row r="482" spans="1:14" ht="15.75" customHeight="1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</row>
    <row r="483" spans="1:14" ht="15.75" customHeight="1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</row>
    <row r="484" spans="1:14" ht="15.75" customHeight="1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</row>
    <row r="485" spans="1:14" ht="15.75" customHeight="1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</row>
    <row r="486" spans="1:14" ht="15.75" customHeight="1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</row>
    <row r="487" spans="1:14" ht="15.75" customHeight="1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</row>
    <row r="488" spans="1:14" ht="15.75" customHeight="1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</row>
    <row r="489" spans="1:14" ht="15.75" customHeight="1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</row>
    <row r="490" spans="1:14" ht="15.75" customHeight="1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</row>
    <row r="491" spans="1:14" ht="15.75" customHeight="1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</row>
    <row r="492" spans="1:14" ht="15.75" customHeight="1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</row>
    <row r="493" spans="1:14" ht="15.75" customHeight="1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</row>
    <row r="494" spans="1:14" ht="15.75" customHeight="1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</row>
    <row r="495" spans="1:14" ht="15.75" customHeight="1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</row>
    <row r="496" spans="1:14" ht="15.75" customHeight="1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</row>
    <row r="497" spans="1:14" ht="15.75" customHeight="1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</row>
    <row r="498" spans="1:14" ht="15.75" customHeight="1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</row>
    <row r="499" spans="1:14" ht="15.75" customHeight="1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</row>
    <row r="500" spans="1:14" ht="15.75" customHeight="1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</row>
    <row r="501" spans="1:14" ht="15.75" customHeight="1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</row>
    <row r="502" spans="1:14" ht="15.75" customHeight="1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</row>
    <row r="503" spans="1:14" ht="15.75" customHeight="1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</row>
    <row r="504" spans="1:14" ht="15.75" customHeight="1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</row>
    <row r="505" spans="1:14" ht="15.75" customHeight="1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</row>
    <row r="506" spans="1:14" ht="15.75" customHeight="1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</row>
    <row r="507" spans="1:14" ht="15.75" customHeight="1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</row>
    <row r="508" spans="1:14" ht="15.75" customHeight="1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</row>
    <row r="509" spans="1:14" ht="15.75" customHeight="1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</row>
    <row r="510" spans="1:14" ht="15.75" customHeight="1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</row>
    <row r="511" spans="1:14" ht="15.75" customHeight="1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</row>
    <row r="512" spans="1:14" ht="15.75" customHeight="1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</row>
    <row r="513" spans="1:14" ht="15.75" customHeight="1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</row>
    <row r="514" spans="1:14" ht="15.75" customHeight="1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</row>
    <row r="515" spans="1:14" ht="15.75" customHeight="1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</row>
    <row r="516" spans="1:14" ht="15.75" customHeight="1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</row>
    <row r="517" spans="1:14" ht="15.75" customHeight="1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</row>
    <row r="518" spans="1:14" ht="15.75" customHeight="1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</row>
    <row r="519" spans="1:14" ht="15.75" customHeight="1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</row>
    <row r="520" spans="1:14" ht="15.75" customHeight="1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</row>
    <row r="521" spans="1:14" ht="15.75" customHeight="1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</row>
    <row r="522" spans="1:14" ht="15.75" customHeight="1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</row>
    <row r="523" spans="1:14" ht="15.75" customHeight="1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</row>
    <row r="524" spans="1:14" ht="15.75" customHeight="1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</row>
    <row r="525" spans="1:14" ht="15.75" customHeight="1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</row>
    <row r="526" spans="1:14" ht="15.75" customHeight="1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</row>
    <row r="527" spans="1:14" ht="15.75" customHeight="1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</row>
    <row r="528" spans="1:14" ht="15.75" customHeight="1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</row>
    <row r="529" spans="1:14" ht="15.75" customHeight="1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</row>
    <row r="530" spans="1:14" ht="15.75" customHeight="1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</row>
    <row r="531" spans="1:14" ht="15.75" customHeight="1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</row>
    <row r="532" spans="1:14" ht="15.75" customHeight="1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</row>
    <row r="533" spans="1:14" ht="15.75" customHeight="1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</row>
    <row r="534" spans="1:14" ht="15.75" customHeight="1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</row>
    <row r="535" spans="1:14" ht="15.75" customHeight="1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</row>
    <row r="536" spans="1:14" ht="15.75" customHeight="1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</row>
    <row r="537" spans="1:14" ht="15.75" customHeight="1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</row>
    <row r="538" spans="1:14" ht="15.75" customHeight="1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</row>
    <row r="539" spans="1:14" ht="15.75" customHeight="1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</row>
    <row r="540" spans="1:14" ht="15.75" customHeight="1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</row>
    <row r="541" spans="1:14" ht="15.75" customHeight="1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</row>
    <row r="542" spans="1:14" ht="15.75" customHeight="1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</row>
    <row r="543" spans="1:14" ht="15.75" customHeight="1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</row>
    <row r="544" spans="1:14" ht="15.75" customHeight="1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</row>
    <row r="545" spans="1:14" ht="15.75" customHeight="1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</row>
    <row r="546" spans="1:14" ht="15.75" customHeight="1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</row>
    <row r="547" spans="1:14" ht="15.75" customHeight="1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</row>
    <row r="548" spans="1:14" ht="15.75" customHeight="1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</row>
    <row r="549" spans="1:14" ht="15.75" customHeight="1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</row>
    <row r="550" spans="1:14" ht="15.75" customHeight="1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</row>
    <row r="551" spans="1:14" ht="15.75" customHeight="1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</row>
    <row r="552" spans="1:14" ht="15.75" customHeight="1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</row>
    <row r="553" spans="1:14" ht="15.75" customHeight="1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</row>
    <row r="554" spans="1:14" ht="15.75" customHeight="1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</row>
    <row r="555" spans="1:14" ht="15.75" customHeight="1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</row>
    <row r="556" spans="1:14" ht="15.75" customHeight="1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</row>
    <row r="557" spans="1:14" ht="15.75" customHeight="1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</row>
    <row r="558" spans="1:14" ht="15.75" customHeight="1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</row>
    <row r="559" spans="1:14" ht="15.75" customHeight="1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</row>
    <row r="560" spans="1:14" ht="15.75" customHeight="1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</row>
    <row r="561" spans="1:14" ht="15.75" customHeight="1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</row>
    <row r="562" spans="1:14" ht="15.75" customHeight="1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</row>
    <row r="563" spans="1:14" ht="15.75" customHeight="1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</row>
    <row r="564" spans="1:14" ht="15.75" customHeight="1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</row>
    <row r="565" spans="1:14" ht="15.75" customHeight="1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</row>
    <row r="566" spans="1:14" ht="15.75" customHeight="1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</row>
    <row r="567" spans="1:14" ht="15.75" customHeight="1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</row>
    <row r="568" spans="1:14" ht="15.75" customHeight="1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</row>
    <row r="569" spans="1:14" ht="15.75" customHeight="1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</row>
    <row r="570" spans="1:14" ht="15.75" customHeight="1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</row>
    <row r="571" spans="1:14" ht="15.75" customHeight="1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</row>
    <row r="572" spans="1:14" ht="15.75" customHeight="1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</row>
    <row r="573" spans="1:14" ht="15.75" customHeight="1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</row>
    <row r="574" spans="1:14" ht="15.75" customHeight="1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</row>
    <row r="575" spans="1:14" ht="15.75" customHeight="1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</row>
    <row r="576" spans="1:14" ht="15.75" customHeight="1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</row>
    <row r="577" spans="1:14" ht="15.75" customHeight="1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</row>
    <row r="578" spans="1:14" ht="15.75" customHeight="1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</row>
    <row r="579" spans="1:14" ht="15.75" customHeight="1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</row>
    <row r="580" spans="1:14" ht="15.75" customHeight="1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</row>
    <row r="581" spans="1:14" ht="15.75" customHeight="1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</row>
    <row r="582" spans="1:14" ht="15.75" customHeight="1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</row>
    <row r="583" spans="1:14" ht="15.75" customHeight="1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</row>
    <row r="584" spans="1:14" ht="15.75" customHeight="1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</row>
    <row r="585" spans="1:14" ht="15.75" customHeight="1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</row>
    <row r="586" spans="1:14" ht="15.75" customHeight="1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</row>
    <row r="587" spans="1:14" ht="15.75" customHeight="1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</row>
    <row r="588" spans="1:14" ht="15.75" customHeight="1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</row>
    <row r="589" spans="1:14" ht="15.75" customHeight="1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</row>
    <row r="590" spans="1:14" ht="15.75" customHeight="1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</row>
    <row r="591" spans="1:14" ht="15.75" customHeight="1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</row>
    <row r="592" spans="1:14" ht="15.75" customHeight="1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</row>
    <row r="593" spans="1:14" ht="15.75" customHeight="1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</row>
    <row r="594" spans="1:14" ht="15.75" customHeight="1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</row>
    <row r="595" spans="1:14" ht="15.75" customHeight="1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</row>
    <row r="596" spans="1:14" ht="15.75" customHeight="1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</row>
    <row r="597" spans="1:14" ht="15.75" customHeight="1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</row>
    <row r="598" spans="1:14" ht="15.75" customHeight="1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</row>
    <row r="599" spans="1:14" ht="15.75" customHeight="1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</row>
    <row r="600" spans="1:14" ht="15.75" customHeight="1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</row>
    <row r="601" spans="1:14" ht="15.75" customHeight="1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</row>
    <row r="602" spans="1:14" ht="15.75" customHeight="1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</row>
    <row r="603" spans="1:14" ht="15.75" customHeight="1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</row>
    <row r="604" spans="1:14" ht="15.75" customHeight="1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</row>
    <row r="605" spans="1:14" ht="15.75" customHeight="1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</row>
    <row r="606" spans="1:14" ht="15.75" customHeight="1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</row>
    <row r="607" spans="1:14" ht="15.75" customHeight="1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</row>
    <row r="608" spans="1:14" ht="15.75" customHeight="1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</row>
    <row r="609" spans="1:14" ht="15.75" customHeight="1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</row>
    <row r="610" spans="1:14" ht="15.75" customHeight="1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</row>
    <row r="611" spans="1:14" ht="15.75" customHeight="1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</row>
    <row r="612" spans="1:14" ht="15.75" customHeight="1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</row>
    <row r="613" spans="1:14" ht="15.75" customHeight="1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</row>
    <row r="614" spans="1:14" ht="15.75" customHeight="1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</row>
    <row r="615" spans="1:14" ht="15.75" customHeight="1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</row>
    <row r="616" spans="1:14" ht="15.75" customHeight="1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</row>
    <row r="617" spans="1:14" ht="15.75" customHeight="1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</row>
    <row r="618" spans="1:14" ht="15.75" customHeight="1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</row>
    <row r="619" spans="1:14" ht="15.75" customHeight="1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</row>
    <row r="620" spans="1:14" ht="15.75" customHeight="1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</row>
    <row r="621" spans="1:14" ht="15.75" customHeight="1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</row>
    <row r="622" spans="1:14" ht="15.75" customHeight="1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</row>
    <row r="623" spans="1:14" ht="15.75" customHeight="1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</row>
    <row r="624" spans="1:14" ht="15.75" customHeight="1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</row>
    <row r="625" spans="1:14" ht="15.75" customHeight="1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</row>
    <row r="626" spans="1:14" ht="15.75" customHeight="1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</row>
    <row r="627" spans="1:14" ht="15.75" customHeight="1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</row>
    <row r="628" spans="1:14" ht="15.75" customHeight="1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</row>
    <row r="629" spans="1:14" ht="15.75" customHeight="1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</row>
    <row r="630" spans="1:14" ht="15.75" customHeight="1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</row>
    <row r="631" spans="1:14" ht="15.75" customHeight="1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</row>
    <row r="632" spans="1:14" ht="15.75" customHeight="1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</row>
    <row r="633" spans="1:14" ht="15.75" customHeight="1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</row>
    <row r="634" spans="1:14" ht="15.75" customHeight="1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</row>
    <row r="635" spans="1:14" ht="15.75" customHeight="1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</row>
    <row r="636" spans="1:14" ht="15.75" customHeight="1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</row>
    <row r="637" spans="1:14" ht="15.75" customHeight="1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</row>
    <row r="638" spans="1:14" ht="15.75" customHeight="1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</row>
    <row r="639" spans="1:14" ht="15.75" customHeight="1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</row>
    <row r="640" spans="1:14" ht="15.75" customHeight="1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</row>
    <row r="641" spans="1:14" ht="15.75" customHeight="1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</row>
    <row r="642" spans="1:14" ht="15.75" customHeight="1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</row>
    <row r="643" spans="1:14" ht="15.75" customHeight="1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</row>
    <row r="644" spans="1:14" ht="15.75" customHeight="1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</row>
    <row r="645" spans="1:14" ht="15.75" customHeight="1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</row>
    <row r="646" spans="1:14" ht="15.75" customHeight="1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</row>
    <row r="647" spans="1:14" ht="15.75" customHeight="1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</row>
    <row r="648" spans="1:14" ht="15.75" customHeight="1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</row>
    <row r="649" spans="1:14" ht="15.75" customHeight="1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</row>
    <row r="650" spans="1:14" ht="15.75" customHeight="1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</row>
    <row r="651" spans="1:14" ht="15.75" customHeight="1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</row>
    <row r="652" spans="1:14" ht="15.75" customHeight="1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</row>
    <row r="653" spans="1:14" ht="15.75" customHeight="1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</row>
    <row r="654" spans="1:14" ht="15.75" customHeight="1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</row>
    <row r="655" spans="1:14" ht="15.75" customHeight="1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</row>
    <row r="656" spans="1:14" ht="15.75" customHeight="1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</row>
    <row r="657" spans="1:14" ht="15.75" customHeight="1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</row>
    <row r="658" spans="1:14" ht="15.75" customHeight="1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</row>
    <row r="659" spans="1:14" ht="15.75" customHeight="1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</row>
    <row r="660" spans="1:14" ht="15.75" customHeight="1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</row>
    <row r="661" spans="1:14" ht="15.75" customHeight="1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</row>
    <row r="662" spans="1:14" ht="15.75" customHeight="1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</row>
    <row r="663" spans="1:14" ht="15.75" customHeight="1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</row>
    <row r="664" spans="1:14" ht="15.75" customHeight="1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</row>
    <row r="665" spans="1:14" ht="15.75" customHeight="1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</row>
    <row r="666" spans="1:14" ht="15.75" customHeight="1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</row>
    <row r="667" spans="1:14" ht="15.75" customHeight="1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</row>
    <row r="668" spans="1:14" ht="15.75" customHeight="1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</row>
    <row r="669" spans="1:14" ht="15.75" customHeight="1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</row>
    <row r="670" spans="1:14" ht="15.75" customHeight="1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</row>
    <row r="671" spans="1:14" ht="15.75" customHeight="1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</row>
    <row r="672" spans="1:14" ht="15.75" customHeight="1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</row>
    <row r="673" spans="1:14" ht="15.75" customHeight="1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</row>
    <row r="674" spans="1:14" ht="15.75" customHeight="1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</row>
    <row r="675" spans="1:14" ht="15.75" customHeight="1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</row>
    <row r="676" spans="1:14" ht="15.75" customHeight="1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</row>
    <row r="677" spans="1:14" ht="15.75" customHeight="1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</row>
    <row r="678" spans="1:14" ht="15.75" customHeight="1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</row>
    <row r="679" spans="1:14" ht="15.75" customHeight="1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</row>
    <row r="680" spans="1:14" ht="15.75" customHeight="1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</row>
    <row r="681" spans="1:14" ht="15.75" customHeight="1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</row>
    <row r="682" spans="1:14" ht="15.75" customHeight="1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</row>
    <row r="683" spans="1:14" ht="15.75" customHeight="1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</row>
    <row r="684" spans="1:14" ht="15.75" customHeight="1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</row>
    <row r="685" spans="1:14" ht="15.75" customHeight="1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</row>
    <row r="686" spans="1:14" ht="15.75" customHeight="1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</row>
    <row r="687" spans="1:14" ht="15.75" customHeight="1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</row>
    <row r="688" spans="1:14" ht="15.75" customHeight="1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</row>
    <row r="689" spans="1:14" ht="15.75" customHeight="1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</row>
    <row r="690" spans="1:14" ht="15.75" customHeight="1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</row>
    <row r="691" spans="1:14" ht="15.75" customHeight="1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</row>
    <row r="692" spans="1:14" ht="15.75" customHeight="1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</row>
    <row r="693" spans="1:14" ht="15.75" customHeight="1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</row>
    <row r="694" spans="1:14" ht="15.75" customHeight="1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</row>
    <row r="695" spans="1:14" ht="15.75" customHeight="1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</row>
    <row r="696" spans="1:14" ht="15.75" customHeight="1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</row>
    <row r="697" spans="1:14" ht="15.75" customHeight="1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</row>
    <row r="698" spans="1:14" ht="15.75" customHeight="1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</row>
    <row r="699" spans="1:14" ht="15.75" customHeight="1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</row>
    <row r="700" spans="1:14" ht="15.75" customHeight="1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</row>
    <row r="701" spans="1:14" ht="15.75" customHeight="1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</row>
    <row r="702" spans="1:14" ht="15.75" customHeight="1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</row>
    <row r="703" spans="1:14" ht="15.75" customHeight="1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</row>
    <row r="704" spans="1:14" ht="15.75" customHeight="1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</row>
    <row r="705" spans="1:14" ht="15.75" customHeight="1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</row>
    <row r="706" spans="1:14" ht="15.75" customHeight="1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</row>
    <row r="707" spans="1:14" ht="15.75" customHeight="1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</row>
    <row r="708" spans="1:14" ht="15.75" customHeight="1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</row>
    <row r="709" spans="1:14" ht="15.75" customHeight="1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</row>
    <row r="710" spans="1:14" ht="15.75" customHeight="1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</row>
    <row r="711" spans="1:14" ht="15.75" customHeight="1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</row>
    <row r="712" spans="1:14" ht="15.75" customHeight="1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</row>
    <row r="713" spans="1:14" ht="15.75" customHeight="1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</row>
    <row r="714" spans="1:14" ht="15.75" customHeight="1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</row>
    <row r="715" spans="1:14" ht="15.75" customHeight="1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</row>
    <row r="716" spans="1:14" ht="15.75" customHeight="1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</row>
    <row r="717" spans="1:14" ht="15.75" customHeight="1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</row>
    <row r="718" spans="1:14" ht="15.75" customHeight="1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</row>
    <row r="719" spans="1:14" ht="15.75" customHeight="1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</row>
    <row r="720" spans="1:14" ht="15.75" customHeight="1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</row>
    <row r="721" spans="1:14" ht="15.75" customHeight="1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</row>
    <row r="722" spans="1:14" ht="15.75" customHeight="1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</row>
    <row r="723" spans="1:14" ht="15.75" customHeight="1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</row>
    <row r="724" spans="1:14" ht="15.75" customHeight="1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</row>
    <row r="725" spans="1:14" ht="15.75" customHeight="1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</row>
    <row r="726" spans="1:14" ht="15.75" customHeight="1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</row>
    <row r="727" spans="1:14" ht="15.75" customHeight="1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</row>
    <row r="728" spans="1:14" ht="15.75" customHeight="1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</row>
    <row r="729" spans="1:14" ht="15.75" customHeight="1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</row>
    <row r="730" spans="1:14" ht="15.75" customHeight="1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</row>
    <row r="731" spans="1:14" ht="15.75" customHeight="1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</row>
    <row r="732" spans="1:14" ht="15.75" customHeight="1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</row>
    <row r="733" spans="1:14" ht="15.75" customHeight="1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</row>
    <row r="734" spans="1:14" ht="15.75" customHeight="1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</row>
    <row r="735" spans="1:14" ht="15.75" customHeight="1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</row>
    <row r="736" spans="1:14" ht="15.75" customHeight="1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</row>
    <row r="737" spans="1:14" ht="15.75" customHeight="1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</row>
    <row r="738" spans="1:14" ht="15.75" customHeight="1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</row>
    <row r="739" spans="1:14" ht="15.75" customHeight="1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</row>
    <row r="740" spans="1:14" ht="15.75" customHeight="1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</row>
    <row r="741" spans="1:14" ht="15.75" customHeight="1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</row>
    <row r="742" spans="1:14" ht="15.75" customHeight="1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</row>
    <row r="743" spans="1:14" ht="15.75" customHeight="1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</row>
    <row r="744" spans="1:14" ht="15.75" customHeight="1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</row>
    <row r="745" spans="1:14" ht="15.75" customHeight="1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</row>
    <row r="746" spans="1:14" ht="15.75" customHeight="1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</row>
    <row r="747" spans="1:14" ht="15.75" customHeight="1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</row>
    <row r="748" spans="1:14" ht="15.75" customHeight="1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</row>
    <row r="749" spans="1:14" ht="15.75" customHeight="1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</row>
    <row r="750" spans="1:14" ht="15.75" customHeight="1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</row>
    <row r="751" spans="1:14" ht="15.75" customHeight="1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</row>
    <row r="752" spans="1:14" ht="15.75" customHeight="1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</row>
    <row r="753" spans="1:14" ht="15.75" customHeight="1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</row>
    <row r="754" spans="1:14" ht="15.75" customHeight="1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</row>
    <row r="755" spans="1:14" ht="15.75" customHeight="1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</row>
    <row r="756" spans="1:14" ht="15.75" customHeight="1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</row>
    <row r="757" spans="1:14" ht="15.75" customHeight="1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</row>
    <row r="758" spans="1:14" ht="15.75" customHeight="1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</row>
    <row r="759" spans="1:14" ht="15.75" customHeight="1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</row>
    <row r="760" spans="1:14" ht="15.75" customHeight="1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</row>
    <row r="761" spans="1:14" ht="15.75" customHeight="1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</row>
    <row r="762" spans="1:14" ht="15.75" customHeight="1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</row>
    <row r="763" spans="1:14" ht="15.75" customHeight="1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</row>
    <row r="764" spans="1:14" ht="15.75" customHeight="1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</row>
    <row r="765" spans="1:14" ht="15.75" customHeight="1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</row>
    <row r="766" spans="1:14" ht="15.75" customHeight="1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</row>
    <row r="767" spans="1:14" ht="15.75" customHeight="1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</row>
    <row r="768" spans="1:14" ht="15.75" customHeight="1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</row>
    <row r="769" spans="1:14" ht="15.75" customHeight="1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</row>
    <row r="770" spans="1:14" ht="15.75" customHeight="1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</row>
    <row r="771" spans="1:14" ht="15.75" customHeight="1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</row>
    <row r="772" spans="1:14" ht="15.75" customHeight="1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</row>
    <row r="773" spans="1:14" ht="15.75" customHeight="1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</row>
    <row r="774" spans="1:14" ht="15.75" customHeight="1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</row>
    <row r="775" spans="1:14" ht="15.75" customHeight="1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</row>
    <row r="776" spans="1:14" ht="15.75" customHeight="1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</row>
    <row r="777" spans="1:14" ht="15.75" customHeight="1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</row>
    <row r="778" spans="1:14" ht="15.75" customHeight="1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</row>
    <row r="779" spans="1:14" ht="15.75" customHeight="1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</row>
    <row r="780" spans="1:14" ht="15.75" customHeight="1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</row>
    <row r="781" spans="1:14" ht="15.75" customHeight="1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</row>
    <row r="782" spans="1:14" ht="15.75" customHeight="1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</row>
    <row r="783" spans="1:14" ht="15.75" customHeight="1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</row>
    <row r="784" spans="1:14" ht="15.75" customHeight="1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</row>
    <row r="785" spans="1:14" ht="15.75" customHeight="1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</row>
    <row r="786" spans="1:14" ht="15.75" customHeight="1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</row>
    <row r="787" spans="1:14" ht="15.75" customHeight="1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</row>
    <row r="788" spans="1:14" ht="15.75" customHeight="1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</row>
    <row r="789" spans="1:14" ht="15.75" customHeight="1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</row>
    <row r="790" spans="1:14" ht="15.75" customHeight="1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</row>
    <row r="791" spans="1:14" ht="15.75" customHeight="1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</row>
    <row r="792" spans="1:14" ht="15.75" customHeight="1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</row>
    <row r="793" spans="1:14" ht="15.75" customHeight="1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</row>
    <row r="794" spans="1:14" ht="15.75" customHeight="1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</row>
    <row r="795" spans="1:14" ht="15.75" customHeight="1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</row>
    <row r="796" spans="1:14" ht="15.75" customHeight="1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</row>
    <row r="797" spans="1:14" ht="15.75" customHeight="1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</row>
    <row r="798" spans="1:14" ht="15.75" customHeight="1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</row>
    <row r="799" spans="1:14" ht="15.75" customHeight="1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</row>
    <row r="800" spans="1:14" ht="15.75" customHeight="1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</row>
    <row r="801" spans="1:14" ht="15.75" customHeight="1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</row>
    <row r="802" spans="1:14" ht="15.75" customHeight="1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</row>
    <row r="803" spans="1:14" ht="15.75" customHeight="1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</row>
    <row r="804" spans="1:14" ht="15.75" customHeight="1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</row>
    <row r="805" spans="1:14" ht="15.75" customHeight="1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</row>
    <row r="806" spans="1:14" ht="15.75" customHeight="1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</row>
    <row r="807" spans="1:14" ht="15.75" customHeight="1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</row>
    <row r="808" spans="1:14" ht="15.75" customHeight="1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</row>
    <row r="809" spans="1:14" ht="15.75" customHeight="1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</row>
    <row r="810" spans="1:14" ht="15.75" customHeight="1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</row>
    <row r="811" spans="1:14" ht="15.75" customHeight="1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</row>
    <row r="812" spans="1:14" ht="15.75" customHeight="1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</row>
    <row r="813" spans="1:14" ht="15.75" customHeight="1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</row>
    <row r="814" spans="1:14" ht="15.75" customHeight="1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</row>
    <row r="815" spans="1:14" ht="15.75" customHeight="1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</row>
    <row r="816" spans="1:14" ht="15.75" customHeight="1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</row>
    <row r="817" spans="1:14" ht="15.75" customHeight="1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</row>
    <row r="818" spans="1:14" ht="15.75" customHeight="1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</row>
    <row r="819" spans="1:14" ht="15.75" customHeight="1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</row>
    <row r="820" spans="1:14" ht="15.75" customHeight="1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</row>
    <row r="821" spans="1:14" ht="15.75" customHeight="1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</row>
    <row r="822" spans="1:14" ht="15.75" customHeight="1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</row>
    <row r="823" spans="1:14" ht="15.75" customHeight="1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</row>
    <row r="824" spans="1:14" ht="15.75" customHeight="1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</row>
    <row r="825" spans="1:14" ht="15.75" customHeight="1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</row>
    <row r="826" spans="1:14" ht="15.75" customHeight="1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</row>
    <row r="827" spans="1:14" ht="15.75" customHeight="1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</row>
    <row r="828" spans="1:14" ht="15.75" customHeight="1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</row>
    <row r="829" spans="1:14" ht="15.75" customHeight="1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</row>
    <row r="830" spans="1:14" ht="15.75" customHeight="1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</row>
    <row r="831" spans="1:14" ht="15.75" customHeight="1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</row>
    <row r="832" spans="1:14" ht="15.75" customHeight="1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</row>
    <row r="833" spans="1:14" ht="15.75" customHeight="1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</row>
    <row r="834" spans="1:14" ht="15.75" customHeight="1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</row>
    <row r="835" spans="1:14" ht="15.75" customHeight="1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</row>
    <row r="836" spans="1:14" ht="15.75" customHeight="1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</row>
    <row r="837" spans="1:14" ht="15.75" customHeight="1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</row>
    <row r="838" spans="1:14" ht="15.75" customHeight="1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</row>
    <row r="839" spans="1:14" ht="15.75" customHeight="1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</row>
    <row r="840" spans="1:14" ht="15.75" customHeight="1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</row>
    <row r="841" spans="1:14" ht="15.75" customHeight="1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</row>
    <row r="842" spans="1:14" ht="15.75" customHeight="1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</row>
    <row r="843" spans="1:14" ht="15.75" customHeight="1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</row>
    <row r="844" spans="1:14" ht="15.75" customHeight="1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</row>
    <row r="845" spans="1:14" ht="15.75" customHeight="1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</row>
    <row r="846" spans="1:14" ht="15.75" customHeight="1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</row>
    <row r="847" spans="1:14" ht="15.75" customHeight="1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</row>
    <row r="848" spans="1:14" ht="15.75" customHeight="1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</row>
    <row r="849" spans="1:14" ht="15.75" customHeight="1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</row>
    <row r="850" spans="1:14" ht="15.75" customHeight="1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</row>
    <row r="851" spans="1:14" ht="15.75" customHeight="1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</row>
    <row r="852" spans="1:14" ht="15.75" customHeight="1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</row>
    <row r="853" spans="1:14" ht="15.75" customHeight="1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</row>
    <row r="854" spans="1:14" ht="15.75" customHeight="1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</row>
    <row r="855" spans="1:14" ht="15.75" customHeight="1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</row>
    <row r="856" spans="1:14" ht="15.75" customHeight="1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</row>
    <row r="857" spans="1:14" ht="15.75" customHeight="1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</row>
    <row r="858" spans="1:14" ht="15.75" customHeight="1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</row>
    <row r="859" spans="1:14" ht="15.75" customHeight="1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</row>
    <row r="860" spans="1:14" ht="15.75" customHeight="1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</row>
    <row r="861" spans="1:14" ht="15.75" customHeight="1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</row>
    <row r="862" spans="1:14" ht="15.75" customHeight="1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</row>
    <row r="863" spans="1:14" ht="15.75" customHeight="1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</row>
    <row r="864" spans="1:14" ht="15.75" customHeight="1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</row>
    <row r="865" spans="1:14" ht="15.75" customHeight="1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</row>
    <row r="866" spans="1:14" ht="15.75" customHeight="1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</row>
    <row r="867" spans="1:14" ht="15.75" customHeight="1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</row>
    <row r="868" spans="1:14" ht="15.75" customHeight="1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</row>
    <row r="869" spans="1:14" ht="15.75" customHeight="1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</row>
    <row r="870" spans="1:14" ht="15.75" customHeight="1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</row>
    <row r="871" spans="1:14" ht="15.75" customHeight="1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</row>
    <row r="872" spans="1:14" ht="15.75" customHeight="1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</row>
    <row r="873" spans="1:14" ht="15.75" customHeight="1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</row>
    <row r="874" spans="1:14" ht="15.75" customHeight="1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</row>
    <row r="875" spans="1:14" ht="15.75" customHeight="1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</row>
    <row r="876" spans="1:14" ht="15.75" customHeight="1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</row>
    <row r="877" spans="1:14" ht="15.75" customHeight="1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</row>
    <row r="878" spans="1:14" ht="15.75" customHeight="1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</row>
    <row r="879" spans="1:14" ht="15.75" customHeight="1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</row>
    <row r="880" spans="1:14" ht="15.75" customHeight="1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</row>
    <row r="881" spans="1:14" ht="15.75" customHeight="1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</row>
    <row r="882" spans="1:14" ht="15.75" customHeight="1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</row>
    <row r="883" spans="1:14" ht="15.75" customHeight="1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</row>
    <row r="884" spans="1:14" ht="15.75" customHeight="1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</row>
    <row r="885" spans="1:14" ht="15.75" customHeight="1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</row>
    <row r="886" spans="1:14" ht="15.75" customHeight="1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</row>
    <row r="887" spans="1:14" ht="15.75" customHeight="1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</row>
    <row r="888" spans="1:14" ht="15.75" customHeight="1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</row>
    <row r="889" spans="1:14" ht="15.75" customHeight="1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</row>
    <row r="890" spans="1:14" ht="15.75" customHeight="1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</row>
    <row r="891" spans="1:14" ht="15.75" customHeight="1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</row>
    <row r="892" spans="1:14" ht="15.75" customHeight="1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</row>
    <row r="893" spans="1:14" ht="15.75" customHeight="1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</row>
    <row r="894" spans="1:14" ht="15.75" customHeight="1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</row>
    <row r="895" spans="1:14" ht="15.75" customHeight="1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</row>
    <row r="896" spans="1:14" ht="15.75" customHeight="1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</row>
    <row r="897" spans="1:14" ht="15.75" customHeight="1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</row>
    <row r="898" spans="1:14" ht="15.75" customHeight="1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</row>
    <row r="899" spans="1:14" ht="15.75" customHeight="1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</row>
    <row r="900" spans="1:14" ht="15.75" customHeight="1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</row>
    <row r="901" spans="1:14" ht="15.75" customHeight="1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</row>
    <row r="902" spans="1:14" ht="15.75" customHeight="1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</row>
    <row r="903" spans="1:14" ht="15.75" customHeight="1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</row>
    <row r="904" spans="1:14" ht="15.75" customHeight="1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</row>
    <row r="905" spans="1:14" ht="15.75" customHeight="1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</row>
    <row r="906" spans="1:14" ht="15.75" customHeight="1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</row>
    <row r="907" spans="1:14" ht="15.75" customHeight="1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</row>
    <row r="908" spans="1:14" ht="15.75" customHeight="1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</row>
    <row r="909" spans="1:14" ht="15.75" customHeight="1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</row>
    <row r="910" spans="1:14" ht="15.75" customHeight="1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</row>
    <row r="911" spans="1:14" ht="15.75" customHeight="1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</row>
    <row r="912" spans="1:14" ht="15.75" customHeight="1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</row>
    <row r="913" spans="1:14" ht="15.75" customHeight="1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</row>
    <row r="914" spans="1:14" ht="15.75" customHeight="1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</row>
    <row r="915" spans="1:14" ht="15.75" customHeight="1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</row>
    <row r="916" spans="1:14" ht="15.75" customHeight="1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</row>
    <row r="917" spans="1:14" ht="15.75" customHeight="1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</row>
    <row r="918" spans="1:14" ht="15.75" customHeight="1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</row>
    <row r="919" spans="1:14" ht="15.75" customHeight="1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</row>
    <row r="920" spans="1:14" ht="15.75" customHeight="1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</row>
    <row r="921" spans="1:14" ht="15.75" customHeight="1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</row>
    <row r="922" spans="1:14" ht="15.75" customHeight="1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</row>
    <row r="923" spans="1:14" ht="15.75" customHeight="1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</row>
    <row r="924" spans="1:14" ht="15.75" customHeight="1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</row>
    <row r="925" spans="1:14" ht="15.75" customHeight="1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</row>
    <row r="926" spans="1:14" ht="15.75" customHeight="1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</row>
    <row r="927" spans="1:14" ht="15.75" customHeight="1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</row>
    <row r="928" spans="1:14" ht="15.75" customHeight="1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</row>
    <row r="929" spans="1:14" ht="15.75" customHeight="1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</row>
    <row r="930" spans="1:14" ht="15.75" customHeight="1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</row>
    <row r="931" spans="1:14" ht="15.75" customHeight="1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</row>
    <row r="932" spans="1:14" ht="15.75" customHeight="1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</row>
    <row r="933" spans="1:14" ht="15.75" customHeight="1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</row>
    <row r="934" spans="1:14" ht="15.75" customHeight="1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</row>
    <row r="935" spans="1:14" ht="15.75" customHeight="1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</row>
    <row r="936" spans="1:14" ht="15.75" customHeight="1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</row>
    <row r="937" spans="1:14" ht="15.75" customHeight="1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</row>
    <row r="938" spans="1:14" ht="15.75" customHeight="1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</row>
    <row r="939" spans="1:14" ht="15.75" customHeight="1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</row>
    <row r="940" spans="1:14" ht="15.75" customHeight="1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</row>
    <row r="941" spans="1:14" ht="15.75" customHeight="1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</row>
    <row r="942" spans="1:14" ht="15.75" customHeight="1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</row>
    <row r="943" spans="1:14" ht="15.75" customHeight="1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</row>
    <row r="944" spans="1:14" ht="15.75" customHeight="1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</row>
    <row r="945" spans="1:14" ht="15.75" customHeight="1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</row>
    <row r="946" spans="1:14" ht="15.75" customHeight="1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</row>
    <row r="947" spans="1:14" ht="15.75" customHeight="1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</row>
    <row r="948" spans="1:14" ht="15.75" customHeight="1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1"/>
      <c r="N948" s="101"/>
    </row>
    <row r="949" spans="1:14" ht="15.75" customHeight="1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1"/>
      <c r="N949" s="101"/>
    </row>
    <row r="950" spans="1:14" ht="15.75" customHeight="1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1"/>
      <c r="N950" s="101"/>
    </row>
    <row r="951" spans="1:14" ht="15.75" customHeight="1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1"/>
      <c r="N951" s="101"/>
    </row>
    <row r="952" spans="1:14" ht="15.75" customHeight="1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1"/>
      <c r="N952" s="101"/>
    </row>
    <row r="953" spans="1:14" ht="15.75" customHeight="1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1"/>
      <c r="N953" s="101"/>
    </row>
    <row r="954" spans="1:14" ht="15.75" customHeight="1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1"/>
      <c r="N954" s="101"/>
    </row>
    <row r="955" spans="1:14" ht="15.75" customHeight="1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1"/>
      <c r="N955" s="101"/>
    </row>
    <row r="956" spans="1:14" ht="15.75" customHeight="1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1"/>
      <c r="N956" s="101"/>
    </row>
    <row r="957" spans="1:14" ht="15.75" customHeight="1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1"/>
      <c r="N957" s="101"/>
    </row>
    <row r="958" spans="1:14" ht="15.75" customHeight="1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1"/>
      <c r="N958" s="101"/>
    </row>
    <row r="959" spans="1:14" ht="15.75" customHeight="1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1"/>
      <c r="N959" s="101"/>
    </row>
    <row r="960" spans="1:14" ht="15.75" customHeight="1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1"/>
      <c r="N960" s="101"/>
    </row>
    <row r="961" spans="1:14" ht="15.75" customHeight="1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1"/>
      <c r="N961" s="101"/>
    </row>
    <row r="962" spans="1:14" ht="15.75" customHeight="1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1"/>
      <c r="N962" s="101"/>
    </row>
    <row r="963" spans="1:14" ht="15.75" customHeight="1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01"/>
      <c r="L963" s="101"/>
      <c r="M963" s="101"/>
      <c r="N963" s="101"/>
    </row>
    <row r="964" spans="1:14" ht="15.75" customHeight="1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01"/>
      <c r="L964" s="101"/>
      <c r="M964" s="101"/>
      <c r="N964" s="101"/>
    </row>
    <row r="965" spans="1:14" ht="15.75" customHeight="1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01"/>
      <c r="L965" s="101"/>
      <c r="M965" s="101"/>
      <c r="N965" s="101"/>
    </row>
    <row r="966" spans="1:14" ht="15.75" customHeight="1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01"/>
      <c r="L966" s="101"/>
      <c r="M966" s="101"/>
      <c r="N966" s="101"/>
    </row>
    <row r="967" spans="1:14" ht="15.75" customHeight="1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01"/>
      <c r="L967" s="101"/>
      <c r="M967" s="101"/>
      <c r="N967" s="101"/>
    </row>
    <row r="968" spans="1:14" ht="15.75" customHeight="1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01"/>
      <c r="L968" s="101"/>
      <c r="M968" s="101"/>
      <c r="N968" s="101"/>
    </row>
    <row r="969" spans="1:14" ht="15.75" customHeight="1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01"/>
      <c r="L969" s="101"/>
      <c r="M969" s="101"/>
      <c r="N969" s="101"/>
    </row>
    <row r="970" spans="1:14" ht="15.75" customHeight="1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01"/>
      <c r="L970" s="101"/>
      <c r="M970" s="101"/>
      <c r="N970" s="101"/>
    </row>
    <row r="971" spans="1:14" ht="15.75" customHeight="1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01"/>
      <c r="L971" s="101"/>
      <c r="M971" s="101"/>
      <c r="N971" s="101"/>
    </row>
    <row r="972" spans="1:14" ht="15.75" customHeight="1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01"/>
      <c r="L972" s="101"/>
      <c r="M972" s="101"/>
      <c r="N972" s="101"/>
    </row>
    <row r="973" spans="1:14" ht="15.75" customHeight="1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01"/>
      <c r="L973" s="101"/>
      <c r="M973" s="101"/>
      <c r="N973" s="101"/>
    </row>
    <row r="974" spans="1:14" ht="15.75" customHeight="1">
      <c r="A974" s="101"/>
      <c r="B974" s="101"/>
      <c r="C974" s="101"/>
      <c r="D974" s="101"/>
      <c r="E974" s="101"/>
      <c r="F974" s="101"/>
      <c r="G974" s="101"/>
      <c r="H974" s="101"/>
      <c r="I974" s="101"/>
      <c r="J974" s="101"/>
      <c r="K974" s="101"/>
      <c r="L974" s="101"/>
      <c r="M974" s="101"/>
      <c r="N974" s="101"/>
    </row>
    <row r="975" spans="1:14" ht="15.75" customHeight="1">
      <c r="A975" s="101"/>
      <c r="B975" s="101"/>
      <c r="C975" s="101"/>
      <c r="D975" s="101"/>
      <c r="E975" s="101"/>
      <c r="F975" s="101"/>
      <c r="G975" s="101"/>
      <c r="H975" s="101"/>
      <c r="I975" s="101"/>
      <c r="J975" s="101"/>
      <c r="K975" s="101"/>
      <c r="L975" s="101"/>
      <c r="M975" s="101"/>
      <c r="N975" s="101"/>
    </row>
    <row r="976" spans="1:14" ht="15.75" customHeight="1">
      <c r="A976" s="101"/>
      <c r="B976" s="101"/>
      <c r="C976" s="101"/>
      <c r="D976" s="101"/>
      <c r="E976" s="101"/>
      <c r="F976" s="101"/>
      <c r="G976" s="101"/>
      <c r="H976" s="101"/>
      <c r="I976" s="101"/>
      <c r="J976" s="101"/>
      <c r="K976" s="101"/>
      <c r="L976" s="101"/>
      <c r="M976" s="101"/>
      <c r="N976" s="101"/>
    </row>
    <row r="977" spans="1:14" ht="15.75" customHeight="1">
      <c r="A977" s="101"/>
      <c r="B977" s="101"/>
      <c r="C977" s="101"/>
      <c r="D977" s="101"/>
      <c r="E977" s="101"/>
      <c r="F977" s="101"/>
      <c r="G977" s="101"/>
      <c r="H977" s="101"/>
      <c r="I977" s="101"/>
      <c r="J977" s="101"/>
      <c r="K977" s="101"/>
      <c r="L977" s="101"/>
      <c r="M977" s="101"/>
      <c r="N977" s="101"/>
    </row>
    <row r="978" spans="1:14" ht="15.75" customHeight="1">
      <c r="A978" s="101"/>
      <c r="B978" s="101"/>
      <c r="C978" s="101"/>
      <c r="D978" s="101"/>
      <c r="E978" s="101"/>
      <c r="F978" s="101"/>
      <c r="G978" s="101"/>
      <c r="H978" s="101"/>
      <c r="I978" s="101"/>
      <c r="J978" s="101"/>
      <c r="K978" s="101"/>
      <c r="L978" s="101"/>
      <c r="M978" s="101"/>
      <c r="N978" s="101"/>
    </row>
    <row r="979" spans="1:14" ht="15.75" customHeight="1">
      <c r="A979" s="101"/>
      <c r="B979" s="101"/>
      <c r="C979" s="101"/>
      <c r="D979" s="101"/>
      <c r="E979" s="101"/>
      <c r="F979" s="101"/>
      <c r="G979" s="101"/>
      <c r="H979" s="101"/>
      <c r="I979" s="101"/>
      <c r="J979" s="101"/>
      <c r="K979" s="101"/>
      <c r="L979" s="101"/>
      <c r="M979" s="101"/>
      <c r="N979" s="101"/>
    </row>
    <row r="980" spans="1:14" ht="15.75" customHeight="1">
      <c r="A980" s="101"/>
      <c r="B980" s="101"/>
      <c r="C980" s="101"/>
      <c r="D980" s="101"/>
      <c r="E980" s="101"/>
      <c r="F980" s="101"/>
      <c r="G980" s="101"/>
      <c r="H980" s="101"/>
      <c r="I980" s="101"/>
      <c r="J980" s="101"/>
      <c r="K980" s="101"/>
      <c r="L980" s="101"/>
      <c r="M980" s="101"/>
      <c r="N980" s="101"/>
    </row>
    <row r="981" spans="1:14" ht="15.75" customHeight="1">
      <c r="A981" s="101"/>
      <c r="B981" s="101"/>
      <c r="C981" s="101"/>
      <c r="D981" s="101"/>
      <c r="E981" s="101"/>
      <c r="F981" s="101"/>
      <c r="G981" s="101"/>
      <c r="H981" s="101"/>
      <c r="I981" s="101"/>
      <c r="J981" s="101"/>
      <c r="K981" s="101"/>
      <c r="L981" s="101"/>
      <c r="M981" s="101"/>
      <c r="N981" s="101"/>
    </row>
    <row r="982" spans="1:14" ht="15.75" customHeight="1">
      <c r="A982" s="101"/>
      <c r="B982" s="101"/>
      <c r="C982" s="101"/>
      <c r="D982" s="101"/>
      <c r="E982" s="101"/>
      <c r="F982" s="101"/>
      <c r="G982" s="101"/>
      <c r="H982" s="101"/>
      <c r="I982" s="101"/>
      <c r="J982" s="101"/>
      <c r="K982" s="101"/>
      <c r="L982" s="101"/>
      <c r="M982" s="101"/>
      <c r="N982" s="101"/>
    </row>
    <row r="983" spans="1:14" ht="15.75" customHeight="1">
      <c r="A983" s="101"/>
      <c r="B983" s="101"/>
      <c r="C983" s="101"/>
      <c r="D983" s="101"/>
      <c r="E983" s="101"/>
      <c r="F983" s="101"/>
      <c r="G983" s="101"/>
      <c r="H983" s="101"/>
      <c r="I983" s="101"/>
      <c r="J983" s="101"/>
      <c r="K983" s="101"/>
      <c r="L983" s="101"/>
      <c r="M983" s="101"/>
      <c r="N983" s="101"/>
    </row>
    <row r="984" spans="1:14" ht="15.75" customHeight="1">
      <c r="A984" s="101"/>
      <c r="B984" s="101"/>
      <c r="C984" s="101"/>
      <c r="D984" s="101"/>
      <c r="E984" s="101"/>
      <c r="F984" s="101"/>
      <c r="G984" s="101"/>
      <c r="H984" s="101"/>
      <c r="I984" s="101"/>
      <c r="J984" s="101"/>
      <c r="K984" s="101"/>
      <c r="L984" s="101"/>
      <c r="M984" s="101"/>
      <c r="N984" s="101"/>
    </row>
    <row r="985" spans="1:14" ht="15.75" customHeight="1">
      <c r="A985" s="101"/>
      <c r="B985" s="101"/>
      <c r="C985" s="101"/>
      <c r="D985" s="101"/>
      <c r="E985" s="101"/>
      <c r="F985" s="101"/>
      <c r="G985" s="101"/>
      <c r="H985" s="101"/>
      <c r="I985" s="101"/>
      <c r="J985" s="101"/>
      <c r="K985" s="101"/>
      <c r="L985" s="101"/>
      <c r="M985" s="101"/>
      <c r="N985" s="101"/>
    </row>
    <row r="986" spans="1:14" ht="15.75" customHeight="1">
      <c r="A986" s="101"/>
      <c r="B986" s="101"/>
      <c r="C986" s="101"/>
      <c r="D986" s="101"/>
      <c r="E986" s="101"/>
      <c r="F986" s="101"/>
      <c r="G986" s="101"/>
      <c r="H986" s="101"/>
      <c r="I986" s="101"/>
      <c r="J986" s="101"/>
      <c r="K986" s="101"/>
      <c r="L986" s="101"/>
      <c r="M986" s="101"/>
      <c r="N986" s="101"/>
    </row>
    <row r="987" spans="1:14" ht="15.75" customHeight="1">
      <c r="A987" s="101"/>
      <c r="B987" s="101"/>
      <c r="C987" s="101"/>
      <c r="D987" s="101"/>
      <c r="E987" s="101"/>
      <c r="F987" s="101"/>
      <c r="G987" s="101"/>
      <c r="H987" s="101"/>
      <c r="I987" s="101"/>
      <c r="J987" s="101"/>
      <c r="K987" s="101"/>
      <c r="L987" s="101"/>
      <c r="M987" s="101"/>
      <c r="N987" s="101"/>
    </row>
    <row r="988" spans="1:14" ht="15.75" customHeight="1">
      <c r="A988" s="101"/>
      <c r="B988" s="101"/>
      <c r="C988" s="101"/>
      <c r="D988" s="101"/>
      <c r="E988" s="101"/>
      <c r="F988" s="101"/>
      <c r="G988" s="101"/>
      <c r="H988" s="101"/>
      <c r="I988" s="101"/>
      <c r="J988" s="101"/>
      <c r="K988" s="101"/>
      <c r="L988" s="101"/>
      <c r="M988" s="101"/>
      <c r="N988" s="101"/>
    </row>
    <row r="989" spans="1:14" ht="15.75" customHeight="1">
      <c r="A989" s="101"/>
      <c r="B989" s="101"/>
      <c r="C989" s="101"/>
      <c r="D989" s="101"/>
      <c r="E989" s="101"/>
      <c r="F989" s="101"/>
      <c r="G989" s="101"/>
      <c r="H989" s="101"/>
      <c r="I989" s="101"/>
      <c r="J989" s="101"/>
      <c r="K989" s="101"/>
      <c r="L989" s="101"/>
      <c r="M989" s="101"/>
      <c r="N989" s="101"/>
    </row>
    <row r="990" spans="1:14" ht="15.75" customHeight="1">
      <c r="A990" s="101"/>
      <c r="B990" s="101"/>
      <c r="C990" s="101"/>
      <c r="D990" s="101"/>
      <c r="E990" s="101"/>
      <c r="F990" s="101"/>
      <c r="G990" s="101"/>
      <c r="H990" s="101"/>
      <c r="I990" s="101"/>
      <c r="J990" s="101"/>
      <c r="K990" s="101"/>
      <c r="L990" s="101"/>
      <c r="M990" s="101"/>
      <c r="N990" s="101"/>
    </row>
    <row r="991" spans="1:14" ht="15.75" customHeight="1">
      <c r="A991" s="101"/>
      <c r="B991" s="101"/>
      <c r="C991" s="101"/>
      <c r="D991" s="101"/>
      <c r="E991" s="101"/>
      <c r="F991" s="101"/>
      <c r="G991" s="101"/>
      <c r="H991" s="101"/>
      <c r="I991" s="101"/>
      <c r="J991" s="101"/>
      <c r="K991" s="101"/>
      <c r="L991" s="101"/>
      <c r="M991" s="101"/>
      <c r="N991" s="101"/>
    </row>
    <row r="992" spans="1:14" ht="15.75" customHeight="1">
      <c r="A992" s="101"/>
      <c r="B992" s="101"/>
      <c r="C992" s="101"/>
      <c r="D992" s="101"/>
      <c r="E992" s="101"/>
      <c r="F992" s="101"/>
      <c r="G992" s="101"/>
      <c r="H992" s="101"/>
      <c r="I992" s="101"/>
      <c r="J992" s="101"/>
      <c r="K992" s="101"/>
      <c r="L992" s="101"/>
      <c r="M992" s="101"/>
      <c r="N992" s="101"/>
    </row>
    <row r="993" spans="1:14" ht="15.75" customHeight="1">
      <c r="A993" s="101"/>
      <c r="B993" s="101"/>
      <c r="C993" s="101"/>
      <c r="D993" s="101"/>
      <c r="E993" s="101"/>
      <c r="F993" s="101"/>
      <c r="G993" s="101"/>
      <c r="H993" s="101"/>
      <c r="I993" s="101"/>
      <c r="J993" s="101"/>
      <c r="K993" s="101"/>
      <c r="L993" s="101"/>
      <c r="M993" s="101"/>
      <c r="N993" s="101"/>
    </row>
    <row r="994" spans="1:14" ht="15.75" customHeight="1">
      <c r="A994" s="101"/>
      <c r="B994" s="101"/>
      <c r="C994" s="101"/>
      <c r="D994" s="101"/>
      <c r="E994" s="101"/>
      <c r="F994" s="101"/>
      <c r="G994" s="101"/>
      <c r="H994" s="101"/>
      <c r="I994" s="101"/>
      <c r="J994" s="101"/>
      <c r="K994" s="101"/>
      <c r="L994" s="101"/>
      <c r="M994" s="101"/>
      <c r="N994" s="101"/>
    </row>
    <row r="995" spans="1:14" ht="15.75" customHeight="1">
      <c r="A995" s="101"/>
      <c r="B995" s="101"/>
      <c r="C995" s="101"/>
      <c r="D995" s="101"/>
      <c r="E995" s="101"/>
      <c r="F995" s="101"/>
      <c r="G995" s="101"/>
      <c r="H995" s="101"/>
      <c r="I995" s="101"/>
      <c r="J995" s="101"/>
      <c r="K995" s="101"/>
      <c r="L995" s="101"/>
      <c r="M995" s="101"/>
      <c r="N995" s="101"/>
    </row>
    <row r="996" spans="1:14" ht="15.75" customHeight="1">
      <c r="A996" s="101"/>
      <c r="B996" s="101"/>
      <c r="C996" s="101"/>
      <c r="D996" s="101"/>
      <c r="E996" s="101"/>
      <c r="F996" s="101"/>
      <c r="G996" s="101"/>
      <c r="H996" s="101"/>
      <c r="I996" s="101"/>
      <c r="J996" s="101"/>
      <c r="K996" s="101"/>
      <c r="L996" s="101"/>
      <c r="M996" s="101"/>
      <c r="N996" s="101"/>
    </row>
    <row r="997" spans="1:14" ht="15.75" customHeight="1">
      <c r="A997" s="101"/>
      <c r="B997" s="101"/>
      <c r="C997" s="101"/>
      <c r="D997" s="101"/>
      <c r="E997" s="101"/>
      <c r="F997" s="101"/>
      <c r="G997" s="101"/>
      <c r="H997" s="101"/>
      <c r="I997" s="101"/>
      <c r="J997" s="101"/>
      <c r="K997" s="101"/>
      <c r="L997" s="101"/>
      <c r="M997" s="101"/>
      <c r="N997" s="101"/>
    </row>
    <row r="998" spans="1:14" ht="15.75" customHeight="1">
      <c r="A998" s="101"/>
      <c r="B998" s="101"/>
      <c r="C998" s="101"/>
      <c r="D998" s="101"/>
      <c r="E998" s="101"/>
      <c r="F998" s="101"/>
      <c r="G998" s="101"/>
      <c r="H998" s="101"/>
      <c r="I998" s="101"/>
      <c r="J998" s="101"/>
      <c r="K998" s="101"/>
      <c r="L998" s="101"/>
      <c r="M998" s="101"/>
      <c r="N998" s="101"/>
    </row>
    <row r="999" spans="1:14" ht="15.75" customHeight="1">
      <c r="A999" s="101"/>
      <c r="B999" s="101"/>
      <c r="C999" s="101"/>
      <c r="D999" s="101"/>
      <c r="E999" s="101"/>
      <c r="F999" s="101"/>
      <c r="G999" s="101"/>
      <c r="H999" s="101"/>
      <c r="I999" s="101"/>
      <c r="J999" s="101"/>
      <c r="K999" s="101"/>
      <c r="L999" s="101"/>
      <c r="M999" s="101"/>
      <c r="N999" s="101"/>
    </row>
  </sheetData>
  <mergeCells count="9">
    <mergeCell ref="A43:C43"/>
    <mergeCell ref="A3:L3"/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0.98425196850393704" right="0.59055118110236227" top="0.78740157480314965" bottom="0.98425196850393704" header="0" footer="0"/>
  <pageSetup paperSize="9" scale="70" fitToWidth="0" fitToHeight="0" orientation="portrait" r:id="rId1"/>
  <headerFooter>
    <oddFooter>&amp;R164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56. Terduga TBC</vt:lpstr>
      <vt:lpstr>61. Diare</vt:lpstr>
      <vt:lpstr>72. DBD</vt:lpstr>
      <vt:lpstr>'72. DBD'!Print_Area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2025-11-12T06:11:28Z</cp:lastPrinted>
  <dcterms:created xsi:type="dcterms:W3CDTF">2025-11-12T05:06:21Z</dcterms:created>
  <dcterms:modified xsi:type="dcterms:W3CDTF">2025-11-12T06:14:43Z</dcterms:modified>
</cp:coreProperties>
</file>