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13_ncr:1_{7FA797E4-0FE2-4A95-B76C-2D24246ACE7D}" xr6:coauthVersionLast="47" xr6:coauthVersionMax="47" xr10:uidLastSave="{00000000-0000-0000-0000-000000000000}"/>
  <bookViews>
    <workbookView xWindow="-120" yWindow="-120" windowWidth="20730" windowHeight="11040" xr2:uid="{8CC9D045-0553-45E3-ACB7-98DE61A453E3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AB49" i="1"/>
  <c r="S49" i="1"/>
  <c r="R49" i="1"/>
  <c r="Q49" i="1"/>
  <c r="P49" i="1"/>
  <c r="L49" i="1"/>
  <c r="M49" i="1" s="1"/>
  <c r="J49" i="1"/>
  <c r="V49" i="1" s="1"/>
  <c r="H49" i="1"/>
  <c r="G49" i="1"/>
  <c r="E49" i="1"/>
  <c r="D49" i="1"/>
  <c r="K49" i="1" s="1"/>
  <c r="AC48" i="1"/>
  <c r="AA48" i="1"/>
  <c r="Z48" i="1"/>
  <c r="X48" i="1"/>
  <c r="W48" i="1"/>
  <c r="V48" i="1"/>
  <c r="T48" i="1"/>
  <c r="U48" i="1" s="1"/>
  <c r="Q48" i="1"/>
  <c r="O48" i="1"/>
  <c r="N48" i="1"/>
  <c r="K48" i="1"/>
  <c r="I48" i="1"/>
  <c r="F48" i="1"/>
  <c r="X47" i="1"/>
  <c r="V47" i="1"/>
  <c r="Z47" i="1" s="1"/>
  <c r="T47" i="1"/>
  <c r="N47" i="1"/>
  <c r="I47" i="1"/>
  <c r="F47" i="1"/>
  <c r="Z46" i="1"/>
  <c r="AA46" i="1" s="1"/>
  <c r="Y46" i="1"/>
  <c r="X46" i="1"/>
  <c r="V46" i="1"/>
  <c r="W46" i="1" s="1"/>
  <c r="T46" i="1"/>
  <c r="S46" i="1"/>
  <c r="Q46" i="1"/>
  <c r="O46" i="1"/>
  <c r="N46" i="1"/>
  <c r="M46" i="1"/>
  <c r="K46" i="1"/>
  <c r="I46" i="1"/>
  <c r="U46" i="1" s="1"/>
  <c r="F46" i="1"/>
  <c r="AA45" i="1"/>
  <c r="Z45" i="1"/>
  <c r="Y45" i="1"/>
  <c r="X45" i="1"/>
  <c r="V45" i="1"/>
  <c r="W45" i="1" s="1"/>
  <c r="T45" i="1"/>
  <c r="S45" i="1"/>
  <c r="Q45" i="1"/>
  <c r="O45" i="1"/>
  <c r="N45" i="1"/>
  <c r="M45" i="1"/>
  <c r="K45" i="1"/>
  <c r="I45" i="1"/>
  <c r="AC45" i="1" s="1"/>
  <c r="F45" i="1"/>
  <c r="AC44" i="1"/>
  <c r="AA44" i="1"/>
  <c r="Z44" i="1"/>
  <c r="X44" i="1"/>
  <c r="Y44" i="1" s="1"/>
  <c r="W44" i="1"/>
  <c r="V44" i="1"/>
  <c r="T44" i="1"/>
  <c r="U44" i="1" s="1"/>
  <c r="S44" i="1"/>
  <c r="Q44" i="1"/>
  <c r="N44" i="1"/>
  <c r="O44" i="1" s="1"/>
  <c r="K44" i="1"/>
  <c r="I44" i="1"/>
  <c r="F44" i="1"/>
  <c r="AC43" i="1"/>
  <c r="AA43" i="1"/>
  <c r="Z43" i="1"/>
  <c r="X43" i="1"/>
  <c r="Y43" i="1" s="1"/>
  <c r="W43" i="1"/>
  <c r="V43" i="1"/>
  <c r="T43" i="1"/>
  <c r="U43" i="1" s="1"/>
  <c r="S43" i="1"/>
  <c r="Q43" i="1"/>
  <c r="N43" i="1"/>
  <c r="O43" i="1" s="1"/>
  <c r="M43" i="1"/>
  <c r="I43" i="1"/>
  <c r="F43" i="1"/>
  <c r="Z42" i="1"/>
  <c r="X42" i="1"/>
  <c r="V42" i="1"/>
  <c r="T42" i="1"/>
  <c r="N42" i="1"/>
  <c r="I42" i="1"/>
  <c r="F42" i="1"/>
  <c r="AA41" i="1"/>
  <c r="Z41" i="1"/>
  <c r="Y41" i="1"/>
  <c r="X41" i="1"/>
  <c r="V41" i="1"/>
  <c r="W41" i="1" s="1"/>
  <c r="T41" i="1"/>
  <c r="S41" i="1"/>
  <c r="Q41" i="1"/>
  <c r="O41" i="1"/>
  <c r="N41" i="1"/>
  <c r="K41" i="1"/>
  <c r="I41" i="1"/>
  <c r="AC41" i="1" s="1"/>
  <c r="F41" i="1"/>
  <c r="AA40" i="1"/>
  <c r="Z40" i="1"/>
  <c r="Y40" i="1"/>
  <c r="X40" i="1"/>
  <c r="V40" i="1"/>
  <c r="W40" i="1" s="1"/>
  <c r="T40" i="1"/>
  <c r="S40" i="1"/>
  <c r="Q40" i="1"/>
  <c r="O40" i="1"/>
  <c r="N40" i="1"/>
  <c r="M40" i="1"/>
  <c r="K40" i="1"/>
  <c r="I40" i="1"/>
  <c r="AC40" i="1" s="1"/>
  <c r="F40" i="1"/>
  <c r="Y39" i="1"/>
  <c r="X39" i="1"/>
  <c r="V39" i="1"/>
  <c r="W39" i="1" s="1"/>
  <c r="T39" i="1"/>
  <c r="S39" i="1"/>
  <c r="Q39" i="1"/>
  <c r="N39" i="1"/>
  <c r="M39" i="1"/>
  <c r="K39" i="1"/>
  <c r="I39" i="1"/>
  <c r="U39" i="1" s="1"/>
  <c r="F39" i="1"/>
  <c r="O39" i="1" s="1"/>
  <c r="Y38" i="1"/>
  <c r="X38" i="1"/>
  <c r="V38" i="1"/>
  <c r="Z38" i="1" s="1"/>
  <c r="AA38" i="1" s="1"/>
  <c r="T38" i="1"/>
  <c r="S38" i="1"/>
  <c r="Q38" i="1"/>
  <c r="O38" i="1"/>
  <c r="N38" i="1"/>
  <c r="M38" i="1"/>
  <c r="K38" i="1"/>
  <c r="I38" i="1"/>
  <c r="U38" i="1" s="1"/>
  <c r="F38" i="1"/>
  <c r="AC37" i="1"/>
  <c r="Y37" i="1"/>
  <c r="X37" i="1"/>
  <c r="V37" i="1"/>
  <c r="Z37" i="1" s="1"/>
  <c r="AA37" i="1" s="1"/>
  <c r="T37" i="1"/>
  <c r="U37" i="1" s="1"/>
  <c r="S37" i="1"/>
  <c r="Q37" i="1"/>
  <c r="O37" i="1"/>
  <c r="N37" i="1"/>
  <c r="K37" i="1"/>
  <c r="I37" i="1"/>
  <c r="F37" i="1"/>
  <c r="X36" i="1"/>
  <c r="Y36" i="1" s="1"/>
  <c r="V36" i="1"/>
  <c r="W36" i="1" s="1"/>
  <c r="T36" i="1"/>
  <c r="S36" i="1"/>
  <c r="Q36" i="1"/>
  <c r="N36" i="1"/>
  <c r="O36" i="1" s="1"/>
  <c r="M36" i="1"/>
  <c r="K36" i="1"/>
  <c r="I36" i="1"/>
  <c r="U36" i="1" s="1"/>
  <c r="F36" i="1"/>
  <c r="Y35" i="1"/>
  <c r="X35" i="1"/>
  <c r="V35" i="1"/>
  <c r="Z35" i="1" s="1"/>
  <c r="AA35" i="1" s="1"/>
  <c r="T35" i="1"/>
  <c r="S35" i="1"/>
  <c r="Q35" i="1"/>
  <c r="O35" i="1"/>
  <c r="N35" i="1"/>
  <c r="M35" i="1"/>
  <c r="K35" i="1"/>
  <c r="I35" i="1"/>
  <c r="U35" i="1" s="1"/>
  <c r="F35" i="1"/>
  <c r="AC34" i="1"/>
  <c r="Y34" i="1"/>
  <c r="X34" i="1"/>
  <c r="V34" i="1"/>
  <c r="Z34" i="1" s="1"/>
  <c r="AA34" i="1" s="1"/>
  <c r="T34" i="1"/>
  <c r="U34" i="1" s="1"/>
  <c r="S34" i="1"/>
  <c r="Q34" i="1"/>
  <c r="N34" i="1"/>
  <c r="M34" i="1"/>
  <c r="K34" i="1"/>
  <c r="I34" i="1"/>
  <c r="F34" i="1"/>
  <c r="O34" i="1" s="1"/>
  <c r="AC33" i="1"/>
  <c r="X33" i="1"/>
  <c r="Y33" i="1" s="1"/>
  <c r="W33" i="1"/>
  <c r="V33" i="1"/>
  <c r="Z33" i="1" s="1"/>
  <c r="AA33" i="1" s="1"/>
  <c r="T33" i="1"/>
  <c r="U33" i="1" s="1"/>
  <c r="S33" i="1"/>
  <c r="Q33" i="1"/>
  <c r="N33" i="1"/>
  <c r="O33" i="1" s="1"/>
  <c r="M33" i="1"/>
  <c r="K33" i="1"/>
  <c r="I33" i="1"/>
  <c r="F33" i="1"/>
  <c r="AC32" i="1"/>
  <c r="Z32" i="1"/>
  <c r="AA32" i="1" s="1"/>
  <c r="Y32" i="1"/>
  <c r="X32" i="1"/>
  <c r="W32" i="1"/>
  <c r="V32" i="1"/>
  <c r="T32" i="1"/>
  <c r="U32" i="1" s="1"/>
  <c r="S32" i="1"/>
  <c r="Q32" i="1"/>
  <c r="O32" i="1"/>
  <c r="N32" i="1"/>
  <c r="M32" i="1"/>
  <c r="K32" i="1"/>
  <c r="I32" i="1"/>
  <c r="F32" i="1"/>
  <c r="Z31" i="1"/>
  <c r="AA31" i="1" s="1"/>
  <c r="Y31" i="1"/>
  <c r="X31" i="1"/>
  <c r="V31" i="1"/>
  <c r="W31" i="1" s="1"/>
  <c r="T31" i="1"/>
  <c r="S31" i="1"/>
  <c r="Q31" i="1"/>
  <c r="N31" i="1"/>
  <c r="M31" i="1"/>
  <c r="K31" i="1"/>
  <c r="I31" i="1"/>
  <c r="U31" i="1" s="1"/>
  <c r="F31" i="1"/>
  <c r="O31" i="1" s="1"/>
  <c r="X30" i="1"/>
  <c r="Y30" i="1" s="1"/>
  <c r="W30" i="1"/>
  <c r="V30" i="1"/>
  <c r="Z30" i="1" s="1"/>
  <c r="AA30" i="1" s="1"/>
  <c r="T30" i="1"/>
  <c r="S30" i="1"/>
  <c r="Q30" i="1"/>
  <c r="N30" i="1"/>
  <c r="O30" i="1" s="1"/>
  <c r="M30" i="1"/>
  <c r="K30" i="1"/>
  <c r="I30" i="1"/>
  <c r="U30" i="1" s="1"/>
  <c r="F30" i="1"/>
  <c r="AC29" i="1"/>
  <c r="X29" i="1"/>
  <c r="Z29" i="1" s="1"/>
  <c r="AA29" i="1" s="1"/>
  <c r="W29" i="1"/>
  <c r="V29" i="1"/>
  <c r="T29" i="1"/>
  <c r="U29" i="1" s="1"/>
  <c r="S29" i="1"/>
  <c r="Q29" i="1"/>
  <c r="N29" i="1"/>
  <c r="O29" i="1" s="1"/>
  <c r="M29" i="1"/>
  <c r="K29" i="1"/>
  <c r="I29" i="1"/>
  <c r="F29" i="1"/>
  <c r="X28" i="1"/>
  <c r="Y28" i="1" s="1"/>
  <c r="V28" i="1"/>
  <c r="W28" i="1" s="1"/>
  <c r="T28" i="1"/>
  <c r="S28" i="1"/>
  <c r="Q28" i="1"/>
  <c r="N28" i="1"/>
  <c r="O28" i="1" s="1"/>
  <c r="M28" i="1"/>
  <c r="K28" i="1"/>
  <c r="I28" i="1"/>
  <c r="U28" i="1" s="1"/>
  <c r="F28" i="1"/>
  <c r="Y27" i="1"/>
  <c r="X27" i="1"/>
  <c r="V27" i="1"/>
  <c r="Z27" i="1" s="1"/>
  <c r="AA27" i="1" s="1"/>
  <c r="T27" i="1"/>
  <c r="S27" i="1"/>
  <c r="Q27" i="1"/>
  <c r="O27" i="1"/>
  <c r="N27" i="1"/>
  <c r="M27" i="1"/>
  <c r="K27" i="1"/>
  <c r="I27" i="1"/>
  <c r="U27" i="1" s="1"/>
  <c r="F27" i="1"/>
  <c r="AC26" i="1"/>
  <c r="AA26" i="1"/>
  <c r="Z26" i="1"/>
  <c r="Y26" i="1"/>
  <c r="X26" i="1"/>
  <c r="V26" i="1"/>
  <c r="W26" i="1" s="1"/>
  <c r="T26" i="1"/>
  <c r="U26" i="1" s="1"/>
  <c r="S26" i="1"/>
  <c r="Q26" i="1"/>
  <c r="O26" i="1"/>
  <c r="N26" i="1"/>
  <c r="M26" i="1"/>
  <c r="K26" i="1"/>
  <c r="I26" i="1"/>
  <c r="F26" i="1"/>
  <c r="AC25" i="1"/>
  <c r="X25" i="1"/>
  <c r="Y25" i="1" s="1"/>
  <c r="W25" i="1"/>
  <c r="V25" i="1"/>
  <c r="Z25" i="1" s="1"/>
  <c r="AA25" i="1" s="1"/>
  <c r="T25" i="1"/>
  <c r="U25" i="1" s="1"/>
  <c r="S25" i="1"/>
  <c r="Q25" i="1"/>
  <c r="N25" i="1"/>
  <c r="O25" i="1" s="1"/>
  <c r="M25" i="1"/>
  <c r="K25" i="1"/>
  <c r="I25" i="1"/>
  <c r="F25" i="1"/>
  <c r="AC24" i="1"/>
  <c r="Z24" i="1"/>
  <c r="AA24" i="1" s="1"/>
  <c r="Y24" i="1"/>
  <c r="X24" i="1"/>
  <c r="W24" i="1"/>
  <c r="V24" i="1"/>
  <c r="T24" i="1"/>
  <c r="U24" i="1" s="1"/>
  <c r="S24" i="1"/>
  <c r="Q24" i="1"/>
  <c r="O24" i="1"/>
  <c r="N24" i="1"/>
  <c r="M24" i="1"/>
  <c r="K24" i="1"/>
  <c r="I24" i="1"/>
  <c r="F24" i="1"/>
  <c r="Z23" i="1"/>
  <c r="AA23" i="1" s="1"/>
  <c r="Y23" i="1"/>
  <c r="X23" i="1"/>
  <c r="V23" i="1"/>
  <c r="W23" i="1" s="1"/>
  <c r="T23" i="1"/>
  <c r="S23" i="1"/>
  <c r="Q23" i="1"/>
  <c r="N23" i="1"/>
  <c r="M23" i="1"/>
  <c r="K23" i="1"/>
  <c r="I23" i="1"/>
  <c r="U23" i="1" s="1"/>
  <c r="F23" i="1"/>
  <c r="O23" i="1" s="1"/>
  <c r="X22" i="1"/>
  <c r="Y22" i="1" s="1"/>
  <c r="W22" i="1"/>
  <c r="V22" i="1"/>
  <c r="Z22" i="1" s="1"/>
  <c r="AA22" i="1" s="1"/>
  <c r="T22" i="1"/>
  <c r="S22" i="1"/>
  <c r="Q22" i="1"/>
  <c r="N22" i="1"/>
  <c r="O22" i="1" s="1"/>
  <c r="M22" i="1"/>
  <c r="K22" i="1"/>
  <c r="I22" i="1"/>
  <c r="U22" i="1" s="1"/>
  <c r="F22" i="1"/>
  <c r="AC21" i="1"/>
  <c r="X21" i="1"/>
  <c r="Z21" i="1" s="1"/>
  <c r="AA21" i="1" s="1"/>
  <c r="W21" i="1"/>
  <c r="V21" i="1"/>
  <c r="T21" i="1"/>
  <c r="U21" i="1" s="1"/>
  <c r="S21" i="1"/>
  <c r="Q21" i="1"/>
  <c r="N21" i="1"/>
  <c r="O21" i="1" s="1"/>
  <c r="M21" i="1"/>
  <c r="K21" i="1"/>
  <c r="I21" i="1"/>
  <c r="F21" i="1"/>
  <c r="X20" i="1"/>
  <c r="Y20" i="1" s="1"/>
  <c r="V20" i="1"/>
  <c r="W20" i="1" s="1"/>
  <c r="T20" i="1"/>
  <c r="S20" i="1"/>
  <c r="Q20" i="1"/>
  <c r="N20" i="1"/>
  <c r="O20" i="1" s="1"/>
  <c r="M20" i="1"/>
  <c r="K20" i="1"/>
  <c r="I20" i="1"/>
  <c r="U20" i="1" s="1"/>
  <c r="F20" i="1"/>
  <c r="Y19" i="1"/>
  <c r="X19" i="1"/>
  <c r="Z19" i="1" s="1"/>
  <c r="AA19" i="1" s="1"/>
  <c r="V19" i="1"/>
  <c r="U19" i="1"/>
  <c r="T19" i="1"/>
  <c r="S19" i="1"/>
  <c r="N19" i="1"/>
  <c r="O19" i="1" s="1"/>
  <c r="M19" i="1"/>
  <c r="I19" i="1"/>
  <c r="AC19" i="1" s="1"/>
  <c r="F19" i="1"/>
  <c r="Y18" i="1"/>
  <c r="X18" i="1"/>
  <c r="V18" i="1"/>
  <c r="Z18" i="1" s="1"/>
  <c r="AA18" i="1" s="1"/>
  <c r="T18" i="1"/>
  <c r="S18" i="1"/>
  <c r="Q18" i="1"/>
  <c r="O18" i="1"/>
  <c r="N18" i="1"/>
  <c r="M18" i="1"/>
  <c r="K18" i="1"/>
  <c r="I18" i="1"/>
  <c r="U18" i="1" s="1"/>
  <c r="F18" i="1"/>
  <c r="AC17" i="1"/>
  <c r="Y17" i="1"/>
  <c r="X17" i="1"/>
  <c r="Z17" i="1" s="1"/>
  <c r="AA17" i="1" s="1"/>
  <c r="V17" i="1"/>
  <c r="W17" i="1" s="1"/>
  <c r="T17" i="1"/>
  <c r="U17" i="1" s="1"/>
  <c r="S17" i="1"/>
  <c r="Q17" i="1"/>
  <c r="O17" i="1"/>
  <c r="N17" i="1"/>
  <c r="M17" i="1"/>
  <c r="K17" i="1"/>
  <c r="I17" i="1"/>
  <c r="F17" i="1"/>
  <c r="AC16" i="1"/>
  <c r="X16" i="1"/>
  <c r="Y16" i="1" s="1"/>
  <c r="W16" i="1"/>
  <c r="V16" i="1"/>
  <c r="Z16" i="1" s="1"/>
  <c r="AA16" i="1" s="1"/>
  <c r="T16" i="1"/>
  <c r="U16" i="1" s="1"/>
  <c r="S16" i="1"/>
  <c r="Q16" i="1"/>
  <c r="N16" i="1"/>
  <c r="O16" i="1" s="1"/>
  <c r="M16" i="1"/>
  <c r="K16" i="1"/>
  <c r="I16" i="1"/>
  <c r="F16" i="1"/>
  <c r="AC15" i="1"/>
  <c r="Z15" i="1"/>
  <c r="AA15" i="1" s="1"/>
  <c r="Y15" i="1"/>
  <c r="X15" i="1"/>
  <c r="W15" i="1"/>
  <c r="V15" i="1"/>
  <c r="T15" i="1"/>
  <c r="U15" i="1" s="1"/>
  <c r="S15" i="1"/>
  <c r="Q15" i="1"/>
  <c r="O15" i="1"/>
  <c r="N15" i="1"/>
  <c r="M15" i="1"/>
  <c r="K15" i="1"/>
  <c r="I15" i="1"/>
  <c r="F15" i="1"/>
  <c r="Z14" i="1"/>
  <c r="AA14" i="1" s="1"/>
  <c r="Y14" i="1"/>
  <c r="X14" i="1"/>
  <c r="V14" i="1"/>
  <c r="W14" i="1" s="1"/>
  <c r="T14" i="1"/>
  <c r="S14" i="1"/>
  <c r="Q14" i="1"/>
  <c r="N14" i="1"/>
  <c r="M14" i="1"/>
  <c r="K14" i="1"/>
  <c r="I14" i="1"/>
  <c r="U14" i="1" s="1"/>
  <c r="F14" i="1"/>
  <c r="O14" i="1" s="1"/>
  <c r="X13" i="1"/>
  <c r="Y13" i="1" s="1"/>
  <c r="W13" i="1"/>
  <c r="V13" i="1"/>
  <c r="Z13" i="1" s="1"/>
  <c r="AA13" i="1" s="1"/>
  <c r="T13" i="1"/>
  <c r="S13" i="1"/>
  <c r="Q13" i="1"/>
  <c r="N13" i="1"/>
  <c r="O13" i="1" s="1"/>
  <c r="M13" i="1"/>
  <c r="K13" i="1"/>
  <c r="I13" i="1"/>
  <c r="U13" i="1" s="1"/>
  <c r="F13" i="1"/>
  <c r="AC12" i="1"/>
  <c r="X12" i="1"/>
  <c r="Z12" i="1" s="1"/>
  <c r="AA12" i="1" s="1"/>
  <c r="W12" i="1"/>
  <c r="V12" i="1"/>
  <c r="T12" i="1"/>
  <c r="U12" i="1" s="1"/>
  <c r="S12" i="1"/>
  <c r="Q12" i="1"/>
  <c r="N12" i="1"/>
  <c r="O12" i="1" s="1"/>
  <c r="M12" i="1"/>
  <c r="K12" i="1"/>
  <c r="I12" i="1"/>
  <c r="F12" i="1"/>
  <c r="X11" i="1"/>
  <c r="Y11" i="1" s="1"/>
  <c r="V11" i="1"/>
  <c r="W11" i="1" s="1"/>
  <c r="T11" i="1"/>
  <c r="S11" i="1"/>
  <c r="Q11" i="1"/>
  <c r="N11" i="1"/>
  <c r="O11" i="1" s="1"/>
  <c r="M11" i="1"/>
  <c r="K11" i="1"/>
  <c r="I11" i="1"/>
  <c r="U11" i="1" s="1"/>
  <c r="F11" i="1"/>
  <c r="Y10" i="1"/>
  <c r="X10" i="1"/>
  <c r="V10" i="1"/>
  <c r="Z10" i="1" s="1"/>
  <c r="AA10" i="1" s="1"/>
  <c r="T10" i="1"/>
  <c r="S10" i="1"/>
  <c r="Q10" i="1"/>
  <c r="O10" i="1"/>
  <c r="N10" i="1"/>
  <c r="N49" i="1" s="1"/>
  <c r="M10" i="1"/>
  <c r="K10" i="1"/>
  <c r="I10" i="1"/>
  <c r="I49" i="1" s="1"/>
  <c r="F10" i="1"/>
  <c r="F49" i="1" s="1"/>
  <c r="N4" i="1"/>
  <c r="M4" i="1"/>
  <c r="N3" i="1"/>
  <c r="M3" i="1"/>
  <c r="W49" i="1" l="1"/>
  <c r="O49" i="1"/>
  <c r="AC49" i="1"/>
  <c r="T49" i="1"/>
  <c r="U49" i="1" s="1"/>
  <c r="U40" i="1"/>
  <c r="U41" i="1"/>
  <c r="U45" i="1"/>
  <c r="AC46" i="1"/>
  <c r="AC10" i="1"/>
  <c r="AC18" i="1"/>
  <c r="AC27" i="1"/>
  <c r="W34" i="1"/>
  <c r="AC35" i="1"/>
  <c r="W37" i="1"/>
  <c r="AC38" i="1"/>
  <c r="U10" i="1"/>
  <c r="Z11" i="1"/>
  <c r="AA11" i="1" s="1"/>
  <c r="AC13" i="1"/>
  <c r="Z20" i="1"/>
  <c r="AA20" i="1" s="1"/>
  <c r="AC22" i="1"/>
  <c r="Z28" i="1"/>
  <c r="AA28" i="1" s="1"/>
  <c r="AC30" i="1"/>
  <c r="Z36" i="1"/>
  <c r="AA36" i="1" s="1"/>
  <c r="Z39" i="1"/>
  <c r="AA39" i="1" s="1"/>
  <c r="X49" i="1"/>
  <c r="Y49" i="1" s="1"/>
  <c r="W10" i="1"/>
  <c r="AC11" i="1"/>
  <c r="Y12" i="1"/>
  <c r="W18" i="1"/>
  <c r="AC20" i="1"/>
  <c r="Y21" i="1"/>
  <c r="W27" i="1"/>
  <c r="AC28" i="1"/>
  <c r="Y29" i="1"/>
  <c r="W35" i="1"/>
  <c r="AC36" i="1"/>
  <c r="W38" i="1"/>
  <c r="AC39" i="1"/>
  <c r="AC14" i="1"/>
  <c r="AC23" i="1"/>
  <c r="AC31" i="1"/>
  <c r="Z49" i="1" l="1"/>
  <c r="AA49" i="1" s="1"/>
</calcChain>
</file>

<file path=xl/sharedStrings.xml><?xml version="1.0" encoding="utf-8"?>
<sst xmlns="http://schemas.openxmlformats.org/spreadsheetml/2006/main" count="132" uniqueCount="85">
  <si>
    <t>ANGKA KESEMBUHAN DAN PENGOBATAN LENGKAP SERTA KEBERHASILAN PENGOBATAN TUBERKULOSIS MENURUT JENIS KELAMIN, KECAMATAN, DAN PUSKESMAS</t>
  </si>
  <si>
    <t>NO</t>
  </si>
  <si>
    <t>KECAMATAN</t>
  </si>
  <si>
    <t>JUMLAH SEMUA KASUS TUBERKULOSIS YANG DITEMUKAN DAN DIOBATI*)</t>
  </si>
  <si>
    <t>JUMLAH KEMATIAN SELAMA PENGOBATAN TUBERKULOSIS</t>
  </si>
  <si>
    <t>LAKI-LAKI</t>
  </si>
  <si>
    <t>PEREMPUAN</t>
  </si>
  <si>
    <t>LAKI-LAKI + PEREMPUAN</t>
  </si>
  <si>
    <t>L</t>
  </si>
  <si>
    <t>P</t>
  </si>
  <si>
    <t>L + P</t>
  </si>
  <si>
    <t>JUMLAH</t>
  </si>
  <si>
    <t>%</t>
  </si>
  <si>
    <t>RSUD Bantarangin</t>
  </si>
  <si>
    <t>RSU Darmayu</t>
  </si>
  <si>
    <t>RSU Aisyiyah</t>
  </si>
  <si>
    <t>RSU Muhammadiyah</t>
  </si>
  <si>
    <t>RSU Muslimat</t>
  </si>
  <si>
    <t>RS Griya Waluya</t>
  </si>
  <si>
    <t>RS Yasyfin Darussalam</t>
  </si>
  <si>
    <t>JUMLAH (KAB/KOTA)</t>
  </si>
  <si>
    <t>PUSKESMAS/ RUMAH SAKIT</t>
  </si>
  <si>
    <r>
      <rPr>
        <b/>
        <sz val="12"/>
        <color theme="1"/>
        <rFont val="Arial"/>
      </rPr>
      <t>JUMLAH KASUS TUBERKULOSIS PARU TERKONFIRMASI BAKTERIOLOGIS YANG DITEMUKAN DAN DIOBATI</t>
    </r>
    <r>
      <rPr>
        <b/>
        <vertAlign val="superscript"/>
        <sz val="12"/>
        <color theme="1"/>
        <rFont val="Arial"/>
      </rPr>
      <t>*)</t>
    </r>
  </si>
  <si>
    <r>
      <rPr>
        <b/>
        <sz val="12"/>
        <color theme="1"/>
        <rFont val="Arial"/>
      </rPr>
      <t>ANGKA KESEMBUHAN (</t>
    </r>
    <r>
      <rPr>
        <b/>
        <i/>
        <sz val="12"/>
        <color theme="1"/>
        <rFont val="Arial"/>
      </rPr>
      <t>CURE RATE</t>
    </r>
    <r>
      <rPr>
        <b/>
        <sz val="12"/>
        <color theme="1"/>
        <rFont val="Arial"/>
      </rPr>
      <t>) TUBERKULOSIS PARU TERKONFIRMASI BAKTERIOLOGIS</t>
    </r>
  </si>
  <si>
    <r>
      <rPr>
        <b/>
        <sz val="12"/>
        <color theme="1"/>
        <rFont val="Arial"/>
      </rPr>
      <t xml:space="preserve">ANGKA PENGOBATAN LENGKAP 
</t>
    </r>
    <r>
      <rPr>
        <b/>
        <i/>
        <sz val="12"/>
        <color theme="1"/>
        <rFont val="Arial"/>
      </rPr>
      <t>(COMPLETE RATE) SEMUA KASUS TUBERKULOSIS</t>
    </r>
  </si>
  <si>
    <r>
      <rPr>
        <b/>
        <sz val="12"/>
        <color theme="1"/>
        <rFont val="Arial"/>
      </rPr>
      <t xml:space="preserve">ANGKA KEBERHASILAN PENGOBATAN </t>
    </r>
    <r>
      <rPr>
        <b/>
        <i/>
        <sz val="12"/>
        <color theme="1"/>
        <rFont val="Arial"/>
      </rPr>
      <t xml:space="preserve">(SUCCESS RATE/SR) </t>
    </r>
    <r>
      <rPr>
        <b/>
        <sz val="12"/>
        <color theme="1"/>
        <rFont val="Arial"/>
      </rPr>
      <t>SEMUA KASUS TUBERKULOSIS</t>
    </r>
  </si>
  <si>
    <t xml:space="preserve">RSUD dr Harjono </t>
  </si>
  <si>
    <t xml:space="preserve">Sumber: Bidang P2P </t>
  </si>
  <si>
    <r>
      <rPr>
        <sz val="10"/>
        <color theme="1"/>
        <rFont val="Arial"/>
      </rPr>
      <t xml:space="preserve">Keterangan: </t>
    </r>
  </si>
  <si>
    <t>*) Kasus Tuberkulosis ditemukan dan diobati berdasarkan kohort yang sama dari kasus penemuan kasus yang dinilai kesembuhan dan pengobatan lengkap</t>
  </si>
  <si>
    <t xml:space="preserve">   Jumlah pasien adalah seluruh pasien Tuberkulosis yang ada di wilayah kerja puskesmas tersebut termasuk pasien yang ditemukan di RS, BBKPM/BPKPM/BP4, Lembaga Pemasyarakatan, </t>
  </si>
  <si>
    <t xml:space="preserve">   Rumah Tahanan, Dokter Praktek Mandiri, Klinik dll</t>
  </si>
  <si>
    <t>35.02.02</t>
  </si>
  <si>
    <t>35.02.01</t>
  </si>
  <si>
    <t>35.02.03</t>
  </si>
  <si>
    <t>35.02.04</t>
  </si>
  <si>
    <t>35.02.05</t>
  </si>
  <si>
    <t>35.02.06</t>
  </si>
  <si>
    <t>35.02.21</t>
  </si>
  <si>
    <t>35.02.07</t>
  </si>
  <si>
    <t>35.02.08</t>
  </si>
  <si>
    <t>35.02.10</t>
  </si>
  <si>
    <t>35.02.09</t>
  </si>
  <si>
    <t>35.02.11</t>
  </si>
  <si>
    <t>35.02.12</t>
  </si>
  <si>
    <t>35.02.20</t>
  </si>
  <si>
    <t>35.02.13</t>
  </si>
  <si>
    <t>35.02.14</t>
  </si>
  <si>
    <t>35.02.15</t>
  </si>
  <si>
    <t>35.02.17</t>
  </si>
  <si>
    <t>35.02.16</t>
  </si>
  <si>
    <t>35.02.18</t>
  </si>
  <si>
    <t>35.02.19</t>
  </si>
  <si>
    <t>Ngrayun</t>
  </si>
  <si>
    <t>Slahung</t>
  </si>
  <si>
    <t>Bungkal</t>
  </si>
  <si>
    <t>Sambit</t>
  </si>
  <si>
    <t>Sawoo</t>
  </si>
  <si>
    <t>Sooko</t>
  </si>
  <si>
    <t>Pudak</t>
  </si>
  <si>
    <t>Pulung</t>
  </si>
  <si>
    <t>Mlarak</t>
  </si>
  <si>
    <t>Siman</t>
  </si>
  <si>
    <t>Jetis</t>
  </si>
  <si>
    <t>Balong</t>
  </si>
  <si>
    <t>Kauman</t>
  </si>
  <si>
    <t>Jambon</t>
  </si>
  <si>
    <t>Badegan</t>
  </si>
  <si>
    <t>Sampung</t>
  </si>
  <si>
    <t>Sukorejo</t>
  </si>
  <si>
    <t>Ponorogo</t>
  </si>
  <si>
    <t>Babadan</t>
  </si>
  <si>
    <t>Jenangan</t>
  </si>
  <si>
    <t>Nailan</t>
  </si>
  <si>
    <t>Wringinanom</t>
  </si>
  <si>
    <t>Bondrang</t>
  </si>
  <si>
    <t>Kesugihan</t>
  </si>
  <si>
    <t>Ronowijayan</t>
  </si>
  <si>
    <t>Ngrandu</t>
  </si>
  <si>
    <t>Kunti</t>
  </si>
  <si>
    <t>Po. Utara</t>
  </si>
  <si>
    <t>Po. Selatan</t>
  </si>
  <si>
    <t>Sukosari</t>
  </si>
  <si>
    <t>Setono</t>
  </si>
  <si>
    <t>Ngebel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</si>
</sst>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);\(#,##0.0\)"/>
  </numFmts>
  <fonts count="9">
    <font>
      <sz val="11"/>
      <color theme="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b/>
      <vertAlign val="superscript"/>
      <sz val="12"/>
      <color theme="1"/>
      <name val="Arial"/>
    </font>
    <font>
      <sz val="11"/>
      <name val="Calibri"/>
    </font>
    <font>
      <b/>
      <i/>
      <sz val="12"/>
      <color theme="1"/>
      <name val="Arial"/>
    </font>
    <font>
      <b/>
      <i/>
      <sz val="9"/>
      <color theme="1"/>
      <name val="Arial"/>
    </font>
    <font>
      <sz val="10"/>
      <color theme="1"/>
      <name val="Arial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37" fontId="2" fillId="0" borderId="15" xfId="0" applyNumberFormat="1" applyFont="1" applyBorder="1" applyAlignment="1">
      <alignment vertical="center"/>
    </xf>
    <xf numFmtId="164" fontId="2" fillId="0" borderId="15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7" fontId="2" fillId="0" borderId="15" xfId="0" applyNumberFormat="1" applyFont="1" applyBorder="1" applyAlignment="1">
      <alignment horizontal="right" vertical="center"/>
    </xf>
    <xf numFmtId="164" fontId="2" fillId="0" borderId="15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37" fontId="1" fillId="0" borderId="15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37" fontId="1" fillId="0" borderId="15" xfId="0" applyNumberFormat="1" applyFont="1" applyBorder="1" applyAlignment="1">
      <alignment horizontal="right" vertical="center"/>
    </xf>
    <xf numFmtId="164" fontId="1" fillId="0" borderId="15" xfId="0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4" fillId="0" borderId="8" xfId="0" applyFont="1" applyBorder="1"/>
    <xf numFmtId="0" fontId="4" fillId="0" borderId="14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4" fillId="0" borderId="3" xfId="0" applyFont="1" applyBorder="1"/>
    <xf numFmtId="0" fontId="4" fillId="0" borderId="4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1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4" fillId="0" borderId="13" xfId="0" applyFont="1" applyBorder="1"/>
    <xf numFmtId="0" fontId="1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HETI%20CANTIK%202025\PROFILKES%202024\PROFILKES_KAB%20PONOROGO_2024_1505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7. BBLR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 refreshError="1"/>
      <sheetData sheetId="1" refreshError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8">
          <cell r="B8">
            <v>2</v>
          </cell>
        </row>
        <row r="37">
          <cell r="B37" t="str">
            <v>Jenangan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FDC24-45E7-4272-B44A-40F220DEA001}">
  <dimension ref="A2:AC56"/>
  <sheetViews>
    <sheetView tabSelected="1" topLeftCell="J1" workbookViewId="0">
      <selection activeCell="F46" sqref="F46"/>
    </sheetView>
  </sheetViews>
  <sheetFormatPr defaultRowHeight="15"/>
  <cols>
    <col min="3" max="3" width="25.5703125" customWidth="1"/>
  </cols>
  <sheetData>
    <row r="2" spans="1:29" ht="16.5" customHeight="1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1:29" ht="15.75">
      <c r="A3" s="1"/>
      <c r="B3" s="1"/>
      <c r="C3" s="1"/>
      <c r="D3" s="1"/>
      <c r="E3" s="2"/>
      <c r="F3" s="2"/>
      <c r="G3" s="1"/>
      <c r="H3" s="1"/>
      <c r="I3" s="1"/>
      <c r="J3" s="1"/>
      <c r="K3" s="1"/>
      <c r="L3" s="1"/>
      <c r="M3" s="3" t="str">
        <f>'[1]1. Luas Wilayah'!$E$5</f>
        <v>KABUPATEN</v>
      </c>
      <c r="N3" s="2" t="str">
        <f>'[1]1. Luas Wilayah'!$F$5</f>
        <v>PONOROGO</v>
      </c>
      <c r="O3" s="1"/>
      <c r="P3" s="1"/>
      <c r="Q3" s="1"/>
      <c r="R3" s="1"/>
      <c r="S3" s="1"/>
      <c r="T3" s="1"/>
      <c r="U3" s="1"/>
      <c r="V3" s="4"/>
      <c r="W3" s="4"/>
      <c r="X3" s="4"/>
      <c r="Y3" s="1"/>
      <c r="Z3" s="1"/>
      <c r="AA3" s="1"/>
      <c r="AB3" s="1"/>
      <c r="AC3" s="1"/>
    </row>
    <row r="4" spans="1:29" ht="15.75">
      <c r="A4" s="1"/>
      <c r="B4" s="1"/>
      <c r="C4" s="1"/>
      <c r="D4" s="1"/>
      <c r="E4" s="2"/>
      <c r="F4" s="2"/>
      <c r="G4" s="1"/>
      <c r="H4" s="1"/>
      <c r="I4" s="1"/>
      <c r="J4" s="1"/>
      <c r="K4" s="1"/>
      <c r="L4" s="1"/>
      <c r="M4" s="3" t="str">
        <f>'[1]1. Luas Wilayah'!$E$6</f>
        <v>TAHUN</v>
      </c>
      <c r="N4" s="2">
        <f>'[1]1. Luas Wilayah'!$F$6</f>
        <v>2024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.75" thickBot="1">
      <c r="A5" s="29"/>
      <c r="B5" s="28"/>
      <c r="C5" s="28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ht="78" customHeight="1">
      <c r="A6" s="30" t="s">
        <v>1</v>
      </c>
      <c r="B6" s="30" t="s">
        <v>2</v>
      </c>
      <c r="C6" s="33" t="s">
        <v>21</v>
      </c>
      <c r="D6" s="36" t="s">
        <v>22</v>
      </c>
      <c r="E6" s="37"/>
      <c r="F6" s="38"/>
      <c r="G6" s="36" t="s">
        <v>3</v>
      </c>
      <c r="H6" s="37"/>
      <c r="I6" s="38"/>
      <c r="J6" s="42" t="s">
        <v>23</v>
      </c>
      <c r="K6" s="43"/>
      <c r="L6" s="43"/>
      <c r="M6" s="43"/>
      <c r="N6" s="43"/>
      <c r="O6" s="44"/>
      <c r="P6" s="42" t="s">
        <v>24</v>
      </c>
      <c r="Q6" s="43"/>
      <c r="R6" s="43"/>
      <c r="S6" s="43"/>
      <c r="T6" s="43"/>
      <c r="U6" s="44"/>
      <c r="V6" s="45" t="s">
        <v>25</v>
      </c>
      <c r="W6" s="37"/>
      <c r="X6" s="37"/>
      <c r="Y6" s="37"/>
      <c r="Z6" s="37"/>
      <c r="AA6" s="38"/>
      <c r="AB6" s="45" t="s">
        <v>4</v>
      </c>
      <c r="AC6" s="38"/>
    </row>
    <row r="7" spans="1:29" ht="31.5" customHeight="1">
      <c r="A7" s="31"/>
      <c r="B7" s="31"/>
      <c r="C7" s="34"/>
      <c r="D7" s="39"/>
      <c r="E7" s="40"/>
      <c r="F7" s="41"/>
      <c r="G7" s="39"/>
      <c r="H7" s="40"/>
      <c r="I7" s="41"/>
      <c r="J7" s="46" t="s">
        <v>5</v>
      </c>
      <c r="K7" s="47"/>
      <c r="L7" s="46" t="s">
        <v>6</v>
      </c>
      <c r="M7" s="47"/>
      <c r="N7" s="48" t="s">
        <v>7</v>
      </c>
      <c r="O7" s="47"/>
      <c r="P7" s="46" t="s">
        <v>5</v>
      </c>
      <c r="Q7" s="47"/>
      <c r="R7" s="46" t="s">
        <v>6</v>
      </c>
      <c r="S7" s="47"/>
      <c r="T7" s="48" t="s">
        <v>7</v>
      </c>
      <c r="U7" s="47"/>
      <c r="V7" s="46" t="s">
        <v>5</v>
      </c>
      <c r="W7" s="47"/>
      <c r="X7" s="46" t="s">
        <v>6</v>
      </c>
      <c r="Y7" s="47"/>
      <c r="Z7" s="48" t="s">
        <v>7</v>
      </c>
      <c r="AA7" s="47"/>
      <c r="AB7" s="39"/>
      <c r="AC7" s="41"/>
    </row>
    <row r="8" spans="1:29" ht="31.5">
      <c r="A8" s="32"/>
      <c r="B8" s="32"/>
      <c r="C8" s="35"/>
      <c r="D8" s="7" t="s">
        <v>8</v>
      </c>
      <c r="E8" s="7" t="s">
        <v>9</v>
      </c>
      <c r="F8" s="7" t="s">
        <v>10</v>
      </c>
      <c r="G8" s="7" t="s">
        <v>8</v>
      </c>
      <c r="H8" s="7" t="s">
        <v>9</v>
      </c>
      <c r="I8" s="7" t="s">
        <v>10</v>
      </c>
      <c r="J8" s="8" t="s">
        <v>11</v>
      </c>
      <c r="K8" s="8" t="s">
        <v>12</v>
      </c>
      <c r="L8" s="8" t="s">
        <v>11</v>
      </c>
      <c r="M8" s="8" t="s">
        <v>12</v>
      </c>
      <c r="N8" s="8" t="s">
        <v>11</v>
      </c>
      <c r="O8" s="7" t="s">
        <v>12</v>
      </c>
      <c r="P8" s="8" t="s">
        <v>11</v>
      </c>
      <c r="Q8" s="8" t="s">
        <v>12</v>
      </c>
      <c r="R8" s="8" t="s">
        <v>11</v>
      </c>
      <c r="S8" s="9" t="s">
        <v>12</v>
      </c>
      <c r="T8" s="8" t="s">
        <v>11</v>
      </c>
      <c r="U8" s="7" t="s">
        <v>12</v>
      </c>
      <c r="V8" s="8" t="s">
        <v>11</v>
      </c>
      <c r="W8" s="8" t="s">
        <v>12</v>
      </c>
      <c r="X8" s="8" t="s">
        <v>11</v>
      </c>
      <c r="Y8" s="8" t="s">
        <v>12</v>
      </c>
      <c r="Z8" s="8" t="s">
        <v>11</v>
      </c>
      <c r="AA8" s="8" t="s">
        <v>12</v>
      </c>
      <c r="AB8" s="8" t="s">
        <v>11</v>
      </c>
      <c r="AC8" s="8" t="s">
        <v>12</v>
      </c>
    </row>
    <row r="9" spans="1:29">
      <c r="A9" s="10">
        <v>1</v>
      </c>
      <c r="B9" s="11">
        <v>2</v>
      </c>
      <c r="C9" s="10">
        <v>3</v>
      </c>
      <c r="D9" s="10">
        <v>4</v>
      </c>
      <c r="E9" s="11">
        <v>5</v>
      </c>
      <c r="F9" s="10">
        <v>6</v>
      </c>
      <c r="G9" s="10">
        <v>7</v>
      </c>
      <c r="H9" s="11">
        <v>8</v>
      </c>
      <c r="I9" s="10">
        <v>9</v>
      </c>
      <c r="J9" s="10">
        <v>10</v>
      </c>
      <c r="K9" s="11">
        <v>11</v>
      </c>
      <c r="L9" s="10">
        <v>12</v>
      </c>
      <c r="M9" s="10">
        <v>13</v>
      </c>
      <c r="N9" s="11">
        <v>14</v>
      </c>
      <c r="O9" s="10">
        <v>15</v>
      </c>
      <c r="P9" s="10">
        <v>16</v>
      </c>
      <c r="Q9" s="11">
        <v>17</v>
      </c>
      <c r="R9" s="10">
        <v>18</v>
      </c>
      <c r="S9" s="10">
        <v>19</v>
      </c>
      <c r="T9" s="11">
        <v>20</v>
      </c>
      <c r="U9" s="10">
        <v>21</v>
      </c>
      <c r="V9" s="10">
        <v>22</v>
      </c>
      <c r="W9" s="11">
        <v>23</v>
      </c>
      <c r="X9" s="10">
        <v>24</v>
      </c>
      <c r="Y9" s="10">
        <v>25</v>
      </c>
      <c r="Z9" s="11">
        <v>26</v>
      </c>
      <c r="AA9" s="10">
        <v>27</v>
      </c>
      <c r="AB9" s="10">
        <v>28</v>
      </c>
      <c r="AC9" s="10">
        <v>29</v>
      </c>
    </row>
    <row r="10" spans="1:29">
      <c r="A10" s="49" t="s">
        <v>32</v>
      </c>
      <c r="B10" s="13" t="s">
        <v>53</v>
      </c>
      <c r="C10" s="13" t="s">
        <v>53</v>
      </c>
      <c r="D10" s="14">
        <v>5</v>
      </c>
      <c r="E10" s="14">
        <v>6</v>
      </c>
      <c r="F10" s="14">
        <f t="shared" ref="F10:F48" si="0">SUM(D10,E10)</f>
        <v>11</v>
      </c>
      <c r="G10" s="14">
        <v>13</v>
      </c>
      <c r="H10" s="14">
        <v>12</v>
      </c>
      <c r="I10" s="14">
        <f t="shared" ref="I10:I48" si="1">SUM(G10,H10)</f>
        <v>25</v>
      </c>
      <c r="J10" s="14">
        <v>0</v>
      </c>
      <c r="K10" s="15">
        <f t="shared" ref="K10:K18" si="2">J10/D10*100</f>
        <v>0</v>
      </c>
      <c r="L10" s="14">
        <v>1</v>
      </c>
      <c r="M10" s="15">
        <f t="shared" ref="M10:M36" si="3">L10/E10*100</f>
        <v>16.666666666666664</v>
      </c>
      <c r="N10" s="14">
        <f t="shared" ref="N10:N48" si="4">J10+L10</f>
        <v>1</v>
      </c>
      <c r="O10" s="15">
        <f t="shared" ref="O10:O41" si="5">N10/F10*100</f>
        <v>9.0909090909090917</v>
      </c>
      <c r="P10" s="14">
        <v>12</v>
      </c>
      <c r="Q10" s="15">
        <f t="shared" ref="Q10:Q18" si="6">P10/G10*100</f>
        <v>92.307692307692307</v>
      </c>
      <c r="R10" s="14">
        <v>11</v>
      </c>
      <c r="S10" s="15">
        <f t="shared" ref="S10:S41" si="7">R10/H10*100</f>
        <v>91.666666666666657</v>
      </c>
      <c r="T10" s="14">
        <f t="shared" ref="T10:T48" si="8">P10+R10</f>
        <v>23</v>
      </c>
      <c r="U10" s="15">
        <f t="shared" ref="U10:U41" si="9">T10/I10*100</f>
        <v>92</v>
      </c>
      <c r="V10" s="16">
        <f t="shared" ref="V10:V49" si="10">J10+P10</f>
        <v>12</v>
      </c>
      <c r="W10" s="15">
        <f t="shared" ref="W10:W18" si="11">V10/G10*100</f>
        <v>92.307692307692307</v>
      </c>
      <c r="X10" s="16">
        <f t="shared" ref="X10:X49" si="12">L10+R10</f>
        <v>12</v>
      </c>
      <c r="Y10" s="15">
        <f t="shared" ref="Y10:Y41" si="13">X10/H10*100</f>
        <v>100</v>
      </c>
      <c r="Z10" s="16">
        <f t="shared" ref="Z10:Z49" si="14">V10+X10</f>
        <v>24</v>
      </c>
      <c r="AA10" s="15">
        <f t="shared" ref="AA10:AA41" si="15">Z10/I10*100</f>
        <v>96</v>
      </c>
      <c r="AB10" s="17">
        <v>1</v>
      </c>
      <c r="AC10" s="18">
        <f t="shared" ref="AC10:AC41" si="16">AB10/I10*100</f>
        <v>4</v>
      </c>
    </row>
    <row r="11" spans="1:29">
      <c r="A11" s="49" t="s">
        <v>33</v>
      </c>
      <c r="B11" s="13" t="s">
        <v>54</v>
      </c>
      <c r="C11" s="13" t="s">
        <v>54</v>
      </c>
      <c r="D11" s="14">
        <v>5</v>
      </c>
      <c r="E11" s="14">
        <v>1</v>
      </c>
      <c r="F11" s="14">
        <f t="shared" si="0"/>
        <v>6</v>
      </c>
      <c r="G11" s="14">
        <v>8</v>
      </c>
      <c r="H11" s="14">
        <v>9</v>
      </c>
      <c r="I11" s="14">
        <f t="shared" si="1"/>
        <v>17</v>
      </c>
      <c r="J11" s="14">
        <v>3</v>
      </c>
      <c r="K11" s="15">
        <f t="shared" si="2"/>
        <v>60</v>
      </c>
      <c r="L11" s="14">
        <v>1</v>
      </c>
      <c r="M11" s="15">
        <f t="shared" si="3"/>
        <v>100</v>
      </c>
      <c r="N11" s="14">
        <f t="shared" si="4"/>
        <v>4</v>
      </c>
      <c r="O11" s="15">
        <f t="shared" si="5"/>
        <v>66.666666666666657</v>
      </c>
      <c r="P11" s="14">
        <v>4</v>
      </c>
      <c r="Q11" s="15">
        <f t="shared" si="6"/>
        <v>50</v>
      </c>
      <c r="R11" s="14">
        <v>8</v>
      </c>
      <c r="S11" s="15">
        <f t="shared" si="7"/>
        <v>88.888888888888886</v>
      </c>
      <c r="T11" s="14">
        <f t="shared" si="8"/>
        <v>12</v>
      </c>
      <c r="U11" s="15">
        <f t="shared" si="9"/>
        <v>70.588235294117652</v>
      </c>
      <c r="V11" s="16">
        <f t="shared" si="10"/>
        <v>7</v>
      </c>
      <c r="W11" s="15">
        <f t="shared" si="11"/>
        <v>87.5</v>
      </c>
      <c r="X11" s="16">
        <f t="shared" si="12"/>
        <v>9</v>
      </c>
      <c r="Y11" s="15">
        <f t="shared" si="13"/>
        <v>100</v>
      </c>
      <c r="Z11" s="16">
        <f t="shared" si="14"/>
        <v>16</v>
      </c>
      <c r="AA11" s="15">
        <f t="shared" si="15"/>
        <v>94.117647058823522</v>
      </c>
      <c r="AB11" s="17">
        <v>1</v>
      </c>
      <c r="AC11" s="18">
        <f t="shared" si="16"/>
        <v>5.8823529411764701</v>
      </c>
    </row>
    <row r="12" spans="1:29">
      <c r="A12" s="49"/>
      <c r="B12" s="13" t="e">
        <v>#REF!</v>
      </c>
      <c r="C12" s="13" t="s">
        <v>73</v>
      </c>
      <c r="D12" s="14">
        <v>4</v>
      </c>
      <c r="E12" s="14">
        <v>3</v>
      </c>
      <c r="F12" s="14">
        <f t="shared" si="0"/>
        <v>7</v>
      </c>
      <c r="G12" s="14">
        <v>12</v>
      </c>
      <c r="H12" s="14">
        <v>7</v>
      </c>
      <c r="I12" s="14">
        <f t="shared" si="1"/>
        <v>19</v>
      </c>
      <c r="J12" s="14">
        <v>3</v>
      </c>
      <c r="K12" s="15">
        <f t="shared" si="2"/>
        <v>75</v>
      </c>
      <c r="L12" s="14">
        <v>1</v>
      </c>
      <c r="M12" s="15">
        <f t="shared" si="3"/>
        <v>33.333333333333329</v>
      </c>
      <c r="N12" s="14">
        <f t="shared" si="4"/>
        <v>4</v>
      </c>
      <c r="O12" s="15">
        <f t="shared" si="5"/>
        <v>57.142857142857139</v>
      </c>
      <c r="P12" s="14">
        <v>9</v>
      </c>
      <c r="Q12" s="15">
        <f t="shared" si="6"/>
        <v>75</v>
      </c>
      <c r="R12" s="14">
        <v>6</v>
      </c>
      <c r="S12" s="15">
        <f t="shared" si="7"/>
        <v>85.714285714285708</v>
      </c>
      <c r="T12" s="14">
        <f t="shared" si="8"/>
        <v>15</v>
      </c>
      <c r="U12" s="15">
        <f t="shared" si="9"/>
        <v>78.94736842105263</v>
      </c>
      <c r="V12" s="16">
        <f t="shared" si="10"/>
        <v>12</v>
      </c>
      <c r="W12" s="15">
        <f t="shared" si="11"/>
        <v>100</v>
      </c>
      <c r="X12" s="16">
        <f t="shared" si="12"/>
        <v>7</v>
      </c>
      <c r="Y12" s="15">
        <f t="shared" si="13"/>
        <v>100</v>
      </c>
      <c r="Z12" s="16">
        <f t="shared" si="14"/>
        <v>19</v>
      </c>
      <c r="AA12" s="15">
        <f t="shared" si="15"/>
        <v>100</v>
      </c>
      <c r="AB12" s="17">
        <v>0</v>
      </c>
      <c r="AC12" s="18">
        <f t="shared" si="16"/>
        <v>0</v>
      </c>
    </row>
    <row r="13" spans="1:29">
      <c r="A13" s="49" t="s">
        <v>34</v>
      </c>
      <c r="B13" s="13" t="s">
        <v>55</v>
      </c>
      <c r="C13" s="13" t="s">
        <v>55</v>
      </c>
      <c r="D13" s="14">
        <v>10</v>
      </c>
      <c r="E13" s="14">
        <v>6</v>
      </c>
      <c r="F13" s="14">
        <f t="shared" si="0"/>
        <v>16</v>
      </c>
      <c r="G13" s="14">
        <v>18</v>
      </c>
      <c r="H13" s="14">
        <v>8</v>
      </c>
      <c r="I13" s="14">
        <f t="shared" si="1"/>
        <v>26</v>
      </c>
      <c r="J13" s="14">
        <v>8</v>
      </c>
      <c r="K13" s="15">
        <f t="shared" si="2"/>
        <v>80</v>
      </c>
      <c r="L13" s="14">
        <v>6</v>
      </c>
      <c r="M13" s="15">
        <f t="shared" si="3"/>
        <v>100</v>
      </c>
      <c r="N13" s="14">
        <f t="shared" si="4"/>
        <v>14</v>
      </c>
      <c r="O13" s="15">
        <f t="shared" si="5"/>
        <v>87.5</v>
      </c>
      <c r="P13" s="14">
        <v>8</v>
      </c>
      <c r="Q13" s="15">
        <f t="shared" si="6"/>
        <v>44.444444444444443</v>
      </c>
      <c r="R13" s="14">
        <v>1</v>
      </c>
      <c r="S13" s="15">
        <f t="shared" si="7"/>
        <v>12.5</v>
      </c>
      <c r="T13" s="14">
        <f t="shared" si="8"/>
        <v>9</v>
      </c>
      <c r="U13" s="15">
        <f t="shared" si="9"/>
        <v>34.615384615384613</v>
      </c>
      <c r="V13" s="16">
        <f t="shared" si="10"/>
        <v>16</v>
      </c>
      <c r="W13" s="15">
        <f t="shared" si="11"/>
        <v>88.888888888888886</v>
      </c>
      <c r="X13" s="16">
        <f t="shared" si="12"/>
        <v>7</v>
      </c>
      <c r="Y13" s="15">
        <f t="shared" si="13"/>
        <v>87.5</v>
      </c>
      <c r="Z13" s="16">
        <f t="shared" si="14"/>
        <v>23</v>
      </c>
      <c r="AA13" s="15">
        <f t="shared" si="15"/>
        <v>88.461538461538453</v>
      </c>
      <c r="AB13" s="17">
        <v>1</v>
      </c>
      <c r="AC13" s="18">
        <f t="shared" si="16"/>
        <v>3.8461538461538463</v>
      </c>
    </row>
    <row r="14" spans="1:29">
      <c r="A14" s="49" t="s">
        <v>35</v>
      </c>
      <c r="B14" s="13" t="s">
        <v>56</v>
      </c>
      <c r="C14" s="13" t="s">
        <v>56</v>
      </c>
      <c r="D14" s="14">
        <v>11</v>
      </c>
      <c r="E14" s="14">
        <v>3</v>
      </c>
      <c r="F14" s="14">
        <f t="shared" si="0"/>
        <v>14</v>
      </c>
      <c r="G14" s="14">
        <v>15</v>
      </c>
      <c r="H14" s="14">
        <v>6</v>
      </c>
      <c r="I14" s="14">
        <f t="shared" si="1"/>
        <v>21</v>
      </c>
      <c r="J14" s="14">
        <v>9</v>
      </c>
      <c r="K14" s="15">
        <f t="shared" si="2"/>
        <v>81.818181818181827</v>
      </c>
      <c r="L14" s="14">
        <v>3</v>
      </c>
      <c r="M14" s="15">
        <f t="shared" si="3"/>
        <v>100</v>
      </c>
      <c r="N14" s="14">
        <f t="shared" si="4"/>
        <v>12</v>
      </c>
      <c r="O14" s="15">
        <f t="shared" si="5"/>
        <v>85.714285714285708</v>
      </c>
      <c r="P14" s="14">
        <v>2</v>
      </c>
      <c r="Q14" s="15">
        <f t="shared" si="6"/>
        <v>13.333333333333334</v>
      </c>
      <c r="R14" s="14">
        <v>3</v>
      </c>
      <c r="S14" s="15">
        <f t="shared" si="7"/>
        <v>50</v>
      </c>
      <c r="T14" s="14">
        <f t="shared" si="8"/>
        <v>5</v>
      </c>
      <c r="U14" s="15">
        <f t="shared" si="9"/>
        <v>23.809523809523807</v>
      </c>
      <c r="V14" s="16">
        <f t="shared" si="10"/>
        <v>11</v>
      </c>
      <c r="W14" s="15">
        <f t="shared" si="11"/>
        <v>73.333333333333329</v>
      </c>
      <c r="X14" s="16">
        <f t="shared" si="12"/>
        <v>6</v>
      </c>
      <c r="Y14" s="15">
        <f t="shared" si="13"/>
        <v>100</v>
      </c>
      <c r="Z14" s="16">
        <f t="shared" si="14"/>
        <v>17</v>
      </c>
      <c r="AA14" s="15">
        <f t="shared" si="15"/>
        <v>80.952380952380949</v>
      </c>
      <c r="AB14" s="17">
        <v>3</v>
      </c>
      <c r="AC14" s="18">
        <f t="shared" si="16"/>
        <v>14.285714285714285</v>
      </c>
    </row>
    <row r="15" spans="1:29">
      <c r="A15" s="49"/>
      <c r="B15" s="13" t="e">
        <v>#REF!</v>
      </c>
      <c r="C15" s="13" t="s">
        <v>74</v>
      </c>
      <c r="D15" s="14">
        <v>7</v>
      </c>
      <c r="E15" s="14">
        <v>3</v>
      </c>
      <c r="F15" s="14">
        <f t="shared" si="0"/>
        <v>10</v>
      </c>
      <c r="G15" s="14">
        <v>10</v>
      </c>
      <c r="H15" s="14">
        <v>6</v>
      </c>
      <c r="I15" s="14">
        <f t="shared" si="1"/>
        <v>16</v>
      </c>
      <c r="J15" s="14">
        <v>0</v>
      </c>
      <c r="K15" s="15">
        <f t="shared" si="2"/>
        <v>0</v>
      </c>
      <c r="L15" s="14">
        <v>0</v>
      </c>
      <c r="M15" s="15">
        <f t="shared" si="3"/>
        <v>0</v>
      </c>
      <c r="N15" s="14">
        <f t="shared" si="4"/>
        <v>0</v>
      </c>
      <c r="O15" s="15">
        <f t="shared" si="5"/>
        <v>0</v>
      </c>
      <c r="P15" s="14">
        <v>8</v>
      </c>
      <c r="Q15" s="15">
        <f t="shared" si="6"/>
        <v>80</v>
      </c>
      <c r="R15" s="14">
        <v>6</v>
      </c>
      <c r="S15" s="15">
        <f t="shared" si="7"/>
        <v>100</v>
      </c>
      <c r="T15" s="14">
        <f t="shared" si="8"/>
        <v>14</v>
      </c>
      <c r="U15" s="15">
        <f t="shared" si="9"/>
        <v>87.5</v>
      </c>
      <c r="V15" s="16">
        <f t="shared" si="10"/>
        <v>8</v>
      </c>
      <c r="W15" s="15">
        <f t="shared" si="11"/>
        <v>80</v>
      </c>
      <c r="X15" s="16">
        <f t="shared" si="12"/>
        <v>6</v>
      </c>
      <c r="Y15" s="15">
        <f t="shared" si="13"/>
        <v>100</v>
      </c>
      <c r="Z15" s="16">
        <f t="shared" si="14"/>
        <v>14</v>
      </c>
      <c r="AA15" s="15">
        <f t="shared" si="15"/>
        <v>87.5</v>
      </c>
      <c r="AB15" s="17">
        <v>0</v>
      </c>
      <c r="AC15" s="18">
        <f t="shared" si="16"/>
        <v>0</v>
      </c>
    </row>
    <row r="16" spans="1:29">
      <c r="A16" s="49" t="s">
        <v>36</v>
      </c>
      <c r="B16" s="13" t="s">
        <v>57</v>
      </c>
      <c r="C16" s="13" t="s">
        <v>57</v>
      </c>
      <c r="D16" s="14">
        <v>6</v>
      </c>
      <c r="E16" s="14">
        <v>9</v>
      </c>
      <c r="F16" s="14">
        <f t="shared" si="0"/>
        <v>15</v>
      </c>
      <c r="G16" s="14">
        <v>18</v>
      </c>
      <c r="H16" s="14">
        <v>18</v>
      </c>
      <c r="I16" s="14">
        <f t="shared" si="1"/>
        <v>36</v>
      </c>
      <c r="J16" s="14">
        <v>3</v>
      </c>
      <c r="K16" s="15">
        <f t="shared" si="2"/>
        <v>50</v>
      </c>
      <c r="L16" s="14">
        <v>7</v>
      </c>
      <c r="M16" s="15">
        <f t="shared" si="3"/>
        <v>77.777777777777786</v>
      </c>
      <c r="N16" s="14">
        <f t="shared" si="4"/>
        <v>10</v>
      </c>
      <c r="O16" s="15">
        <f t="shared" si="5"/>
        <v>66.666666666666657</v>
      </c>
      <c r="P16" s="14">
        <v>14</v>
      </c>
      <c r="Q16" s="15">
        <f t="shared" si="6"/>
        <v>77.777777777777786</v>
      </c>
      <c r="R16" s="14">
        <v>10</v>
      </c>
      <c r="S16" s="15">
        <f t="shared" si="7"/>
        <v>55.555555555555557</v>
      </c>
      <c r="T16" s="14">
        <f t="shared" si="8"/>
        <v>24</v>
      </c>
      <c r="U16" s="15">
        <f t="shared" si="9"/>
        <v>66.666666666666657</v>
      </c>
      <c r="V16" s="16">
        <f t="shared" si="10"/>
        <v>17</v>
      </c>
      <c r="W16" s="15">
        <f t="shared" si="11"/>
        <v>94.444444444444443</v>
      </c>
      <c r="X16" s="16">
        <f t="shared" si="12"/>
        <v>17</v>
      </c>
      <c r="Y16" s="15">
        <f t="shared" si="13"/>
        <v>94.444444444444443</v>
      </c>
      <c r="Z16" s="16">
        <f t="shared" si="14"/>
        <v>34</v>
      </c>
      <c r="AA16" s="15">
        <f t="shared" si="15"/>
        <v>94.444444444444443</v>
      </c>
      <c r="AB16" s="17">
        <v>2</v>
      </c>
      <c r="AC16" s="18">
        <f t="shared" si="16"/>
        <v>5.5555555555555554</v>
      </c>
    </row>
    <row r="17" spans="1:29">
      <c r="A17" s="49"/>
      <c r="B17" s="13" t="e">
        <v>#REF!</v>
      </c>
      <c r="C17" s="13" t="s">
        <v>75</v>
      </c>
      <c r="D17" s="14">
        <v>3</v>
      </c>
      <c r="E17" s="14">
        <v>1</v>
      </c>
      <c r="F17" s="14">
        <f t="shared" si="0"/>
        <v>4</v>
      </c>
      <c r="G17" s="14">
        <v>3</v>
      </c>
      <c r="H17" s="14">
        <v>1</v>
      </c>
      <c r="I17" s="14">
        <f t="shared" si="1"/>
        <v>4</v>
      </c>
      <c r="J17" s="14">
        <v>2</v>
      </c>
      <c r="K17" s="15">
        <f t="shared" si="2"/>
        <v>66.666666666666657</v>
      </c>
      <c r="L17" s="14">
        <v>1</v>
      </c>
      <c r="M17" s="15">
        <f t="shared" si="3"/>
        <v>100</v>
      </c>
      <c r="N17" s="14">
        <f t="shared" si="4"/>
        <v>3</v>
      </c>
      <c r="O17" s="15">
        <f t="shared" si="5"/>
        <v>75</v>
      </c>
      <c r="P17" s="14">
        <v>1</v>
      </c>
      <c r="Q17" s="15">
        <f t="shared" si="6"/>
        <v>33.333333333333329</v>
      </c>
      <c r="R17" s="14">
        <v>0</v>
      </c>
      <c r="S17" s="15">
        <f t="shared" si="7"/>
        <v>0</v>
      </c>
      <c r="T17" s="14">
        <f t="shared" si="8"/>
        <v>1</v>
      </c>
      <c r="U17" s="15">
        <f t="shared" si="9"/>
        <v>25</v>
      </c>
      <c r="V17" s="16">
        <f t="shared" si="10"/>
        <v>3</v>
      </c>
      <c r="W17" s="15">
        <f t="shared" si="11"/>
        <v>100</v>
      </c>
      <c r="X17" s="16">
        <f t="shared" si="12"/>
        <v>1</v>
      </c>
      <c r="Y17" s="15">
        <f t="shared" si="13"/>
        <v>100</v>
      </c>
      <c r="Z17" s="16">
        <f t="shared" si="14"/>
        <v>4</v>
      </c>
      <c r="AA17" s="15">
        <f t="shared" si="15"/>
        <v>100</v>
      </c>
      <c r="AB17" s="17">
        <v>0</v>
      </c>
      <c r="AC17" s="18">
        <f t="shared" si="16"/>
        <v>0</v>
      </c>
    </row>
    <row r="18" spans="1:29">
      <c r="A18" s="49" t="s">
        <v>37</v>
      </c>
      <c r="B18" s="13" t="s">
        <v>58</v>
      </c>
      <c r="C18" s="13" t="s">
        <v>58</v>
      </c>
      <c r="D18" s="14">
        <v>4</v>
      </c>
      <c r="E18" s="14">
        <v>6</v>
      </c>
      <c r="F18" s="14">
        <f t="shared" si="0"/>
        <v>10</v>
      </c>
      <c r="G18" s="14">
        <v>6</v>
      </c>
      <c r="H18" s="14">
        <v>11</v>
      </c>
      <c r="I18" s="14">
        <f t="shared" si="1"/>
        <v>17</v>
      </c>
      <c r="J18" s="14">
        <v>2</v>
      </c>
      <c r="K18" s="15">
        <f t="shared" si="2"/>
        <v>50</v>
      </c>
      <c r="L18" s="14">
        <v>4</v>
      </c>
      <c r="M18" s="15">
        <f t="shared" si="3"/>
        <v>66.666666666666657</v>
      </c>
      <c r="N18" s="14">
        <f t="shared" si="4"/>
        <v>6</v>
      </c>
      <c r="O18" s="15">
        <f t="shared" si="5"/>
        <v>60</v>
      </c>
      <c r="P18" s="14">
        <v>3</v>
      </c>
      <c r="Q18" s="15">
        <f t="shared" si="6"/>
        <v>50</v>
      </c>
      <c r="R18" s="14">
        <v>6</v>
      </c>
      <c r="S18" s="15">
        <f t="shared" si="7"/>
        <v>54.54545454545454</v>
      </c>
      <c r="T18" s="14">
        <f t="shared" si="8"/>
        <v>9</v>
      </c>
      <c r="U18" s="15">
        <f t="shared" si="9"/>
        <v>52.941176470588239</v>
      </c>
      <c r="V18" s="16">
        <f t="shared" si="10"/>
        <v>5</v>
      </c>
      <c r="W18" s="15">
        <f t="shared" si="11"/>
        <v>83.333333333333343</v>
      </c>
      <c r="X18" s="16">
        <f t="shared" si="12"/>
        <v>10</v>
      </c>
      <c r="Y18" s="15">
        <f t="shared" si="13"/>
        <v>90.909090909090907</v>
      </c>
      <c r="Z18" s="16">
        <f t="shared" si="14"/>
        <v>15</v>
      </c>
      <c r="AA18" s="15">
        <f t="shared" si="15"/>
        <v>88.235294117647058</v>
      </c>
      <c r="AB18" s="17">
        <v>1</v>
      </c>
      <c r="AC18" s="18">
        <f t="shared" si="16"/>
        <v>5.8823529411764701</v>
      </c>
    </row>
    <row r="19" spans="1:29">
      <c r="A19" s="49" t="s">
        <v>38</v>
      </c>
      <c r="B19" s="13" t="s">
        <v>59</v>
      </c>
      <c r="C19" s="13" t="s">
        <v>59</v>
      </c>
      <c r="D19" s="14">
        <v>0</v>
      </c>
      <c r="E19" s="14">
        <v>1</v>
      </c>
      <c r="F19" s="14">
        <f t="shared" si="0"/>
        <v>1</v>
      </c>
      <c r="G19" s="14">
        <v>0</v>
      </c>
      <c r="H19" s="14">
        <v>2</v>
      </c>
      <c r="I19" s="14">
        <f t="shared" si="1"/>
        <v>2</v>
      </c>
      <c r="J19" s="14">
        <v>0</v>
      </c>
      <c r="K19" s="15">
        <v>0</v>
      </c>
      <c r="L19" s="14">
        <v>0</v>
      </c>
      <c r="M19" s="15">
        <f t="shared" si="3"/>
        <v>0</v>
      </c>
      <c r="N19" s="14">
        <f t="shared" si="4"/>
        <v>0</v>
      </c>
      <c r="O19" s="15">
        <f t="shared" si="5"/>
        <v>0</v>
      </c>
      <c r="P19" s="14">
        <v>0</v>
      </c>
      <c r="Q19" s="15">
        <v>0</v>
      </c>
      <c r="R19" s="14">
        <v>2</v>
      </c>
      <c r="S19" s="15">
        <f t="shared" si="7"/>
        <v>100</v>
      </c>
      <c r="T19" s="14">
        <f t="shared" si="8"/>
        <v>2</v>
      </c>
      <c r="U19" s="15">
        <f t="shared" si="9"/>
        <v>100</v>
      </c>
      <c r="V19" s="16">
        <f t="shared" si="10"/>
        <v>0</v>
      </c>
      <c r="W19" s="15">
        <v>0</v>
      </c>
      <c r="X19" s="16">
        <f t="shared" si="12"/>
        <v>2</v>
      </c>
      <c r="Y19" s="15">
        <f t="shared" si="13"/>
        <v>100</v>
      </c>
      <c r="Z19" s="16">
        <f t="shared" si="14"/>
        <v>2</v>
      </c>
      <c r="AA19" s="15">
        <f t="shared" si="15"/>
        <v>100</v>
      </c>
      <c r="AB19" s="17">
        <v>0</v>
      </c>
      <c r="AC19" s="18">
        <f t="shared" si="16"/>
        <v>0</v>
      </c>
    </row>
    <row r="20" spans="1:29">
      <c r="A20" s="49" t="s">
        <v>39</v>
      </c>
      <c r="B20" s="13" t="s">
        <v>60</v>
      </c>
      <c r="C20" s="13" t="s">
        <v>60</v>
      </c>
      <c r="D20" s="14">
        <v>6</v>
      </c>
      <c r="E20" s="14">
        <v>5</v>
      </c>
      <c r="F20" s="14">
        <f t="shared" si="0"/>
        <v>11</v>
      </c>
      <c r="G20" s="14">
        <v>9</v>
      </c>
      <c r="H20" s="14">
        <v>12</v>
      </c>
      <c r="I20" s="14">
        <f t="shared" si="1"/>
        <v>21</v>
      </c>
      <c r="J20" s="14">
        <v>6</v>
      </c>
      <c r="K20" s="15">
        <f t="shared" ref="K20:K41" si="17">J20/D20*100</f>
        <v>100</v>
      </c>
      <c r="L20" s="14">
        <v>5</v>
      </c>
      <c r="M20" s="15">
        <f t="shared" si="3"/>
        <v>100</v>
      </c>
      <c r="N20" s="14">
        <f t="shared" si="4"/>
        <v>11</v>
      </c>
      <c r="O20" s="15">
        <f t="shared" si="5"/>
        <v>100</v>
      </c>
      <c r="P20" s="14">
        <v>2</v>
      </c>
      <c r="Q20" s="15">
        <f t="shared" ref="Q20:Q41" si="18">P20/G20*100</f>
        <v>22.222222222222221</v>
      </c>
      <c r="R20" s="14">
        <v>6</v>
      </c>
      <c r="S20" s="15">
        <f t="shared" si="7"/>
        <v>50</v>
      </c>
      <c r="T20" s="14">
        <f t="shared" si="8"/>
        <v>8</v>
      </c>
      <c r="U20" s="15">
        <f t="shared" si="9"/>
        <v>38.095238095238095</v>
      </c>
      <c r="V20" s="16">
        <f t="shared" si="10"/>
        <v>8</v>
      </c>
      <c r="W20" s="15">
        <f t="shared" ref="W20:W41" si="19">V20/G20*100</f>
        <v>88.888888888888886</v>
      </c>
      <c r="X20" s="16">
        <f t="shared" si="12"/>
        <v>11</v>
      </c>
      <c r="Y20" s="15">
        <f t="shared" si="13"/>
        <v>91.666666666666657</v>
      </c>
      <c r="Z20" s="16">
        <f t="shared" si="14"/>
        <v>19</v>
      </c>
      <c r="AA20" s="15">
        <f t="shared" si="15"/>
        <v>90.476190476190482</v>
      </c>
      <c r="AB20" s="17">
        <v>1</v>
      </c>
      <c r="AC20" s="18">
        <f t="shared" si="16"/>
        <v>4.7619047619047619</v>
      </c>
    </row>
    <row r="21" spans="1:29">
      <c r="A21" s="49"/>
      <c r="B21" s="13" t="e">
        <v>#REF!</v>
      </c>
      <c r="C21" s="13" t="s">
        <v>76</v>
      </c>
      <c r="D21" s="14">
        <v>3</v>
      </c>
      <c r="E21" s="14">
        <v>2</v>
      </c>
      <c r="F21" s="14">
        <f t="shared" si="0"/>
        <v>5</v>
      </c>
      <c r="G21" s="14">
        <v>11</v>
      </c>
      <c r="H21" s="14">
        <v>6</v>
      </c>
      <c r="I21" s="14">
        <f t="shared" si="1"/>
        <v>17</v>
      </c>
      <c r="J21" s="14">
        <v>3</v>
      </c>
      <c r="K21" s="15">
        <f t="shared" si="17"/>
        <v>100</v>
      </c>
      <c r="L21" s="14">
        <v>1</v>
      </c>
      <c r="M21" s="15">
        <f t="shared" si="3"/>
        <v>50</v>
      </c>
      <c r="N21" s="14">
        <f t="shared" si="4"/>
        <v>4</v>
      </c>
      <c r="O21" s="15">
        <f t="shared" si="5"/>
        <v>80</v>
      </c>
      <c r="P21" s="14">
        <v>7</v>
      </c>
      <c r="Q21" s="15">
        <f t="shared" si="18"/>
        <v>63.636363636363633</v>
      </c>
      <c r="R21" s="14">
        <v>4</v>
      </c>
      <c r="S21" s="15">
        <f t="shared" si="7"/>
        <v>66.666666666666657</v>
      </c>
      <c r="T21" s="14">
        <f t="shared" si="8"/>
        <v>11</v>
      </c>
      <c r="U21" s="15">
        <f t="shared" si="9"/>
        <v>64.705882352941174</v>
      </c>
      <c r="V21" s="16">
        <f t="shared" si="10"/>
        <v>10</v>
      </c>
      <c r="W21" s="15">
        <f t="shared" si="19"/>
        <v>90.909090909090907</v>
      </c>
      <c r="X21" s="16">
        <f t="shared" si="12"/>
        <v>5</v>
      </c>
      <c r="Y21" s="15">
        <f t="shared" si="13"/>
        <v>83.333333333333343</v>
      </c>
      <c r="Z21" s="16">
        <f t="shared" si="14"/>
        <v>15</v>
      </c>
      <c r="AA21" s="15">
        <f t="shared" si="15"/>
        <v>88.235294117647058</v>
      </c>
      <c r="AB21" s="17">
        <v>1</v>
      </c>
      <c r="AC21" s="18">
        <f t="shared" si="16"/>
        <v>5.8823529411764701</v>
      </c>
    </row>
    <row r="22" spans="1:29">
      <c r="A22" s="49" t="s">
        <v>40</v>
      </c>
      <c r="B22" s="13" t="s">
        <v>61</v>
      </c>
      <c r="C22" s="13" t="s">
        <v>61</v>
      </c>
      <c r="D22" s="14">
        <v>4</v>
      </c>
      <c r="E22" s="14">
        <v>4</v>
      </c>
      <c r="F22" s="14">
        <f t="shared" si="0"/>
        <v>8</v>
      </c>
      <c r="G22" s="14">
        <v>16</v>
      </c>
      <c r="H22" s="14">
        <v>9</v>
      </c>
      <c r="I22" s="14">
        <f t="shared" si="1"/>
        <v>25</v>
      </c>
      <c r="J22" s="14">
        <v>3</v>
      </c>
      <c r="K22" s="15">
        <f t="shared" si="17"/>
        <v>75</v>
      </c>
      <c r="L22" s="14">
        <v>4</v>
      </c>
      <c r="M22" s="15">
        <f t="shared" si="3"/>
        <v>100</v>
      </c>
      <c r="N22" s="14">
        <f t="shared" si="4"/>
        <v>7</v>
      </c>
      <c r="O22" s="15">
        <f t="shared" si="5"/>
        <v>87.5</v>
      </c>
      <c r="P22" s="14">
        <v>11</v>
      </c>
      <c r="Q22" s="15">
        <f t="shared" si="18"/>
        <v>68.75</v>
      </c>
      <c r="R22" s="14">
        <v>5</v>
      </c>
      <c r="S22" s="15">
        <f t="shared" si="7"/>
        <v>55.555555555555557</v>
      </c>
      <c r="T22" s="14">
        <f t="shared" si="8"/>
        <v>16</v>
      </c>
      <c r="U22" s="15">
        <f t="shared" si="9"/>
        <v>64</v>
      </c>
      <c r="V22" s="16">
        <f t="shared" si="10"/>
        <v>14</v>
      </c>
      <c r="W22" s="15">
        <f t="shared" si="19"/>
        <v>87.5</v>
      </c>
      <c r="X22" s="16">
        <f t="shared" si="12"/>
        <v>9</v>
      </c>
      <c r="Y22" s="15">
        <f t="shared" si="13"/>
        <v>100</v>
      </c>
      <c r="Z22" s="16">
        <f t="shared" si="14"/>
        <v>23</v>
      </c>
      <c r="AA22" s="15">
        <f t="shared" si="15"/>
        <v>92</v>
      </c>
      <c r="AB22" s="17">
        <v>1</v>
      </c>
      <c r="AC22" s="18">
        <f t="shared" si="16"/>
        <v>4</v>
      </c>
    </row>
    <row r="23" spans="1:29">
      <c r="A23" s="49" t="s">
        <v>41</v>
      </c>
      <c r="B23" s="13" t="s">
        <v>62</v>
      </c>
      <c r="C23" s="13" t="s">
        <v>62</v>
      </c>
      <c r="D23" s="14">
        <v>4</v>
      </c>
      <c r="E23" s="14">
        <v>2</v>
      </c>
      <c r="F23" s="14">
        <f t="shared" si="0"/>
        <v>6</v>
      </c>
      <c r="G23" s="14">
        <v>8</v>
      </c>
      <c r="H23" s="14">
        <v>5</v>
      </c>
      <c r="I23" s="14">
        <f t="shared" si="1"/>
        <v>13</v>
      </c>
      <c r="J23" s="14">
        <v>4</v>
      </c>
      <c r="K23" s="15">
        <f t="shared" si="17"/>
        <v>100</v>
      </c>
      <c r="L23" s="14">
        <v>1</v>
      </c>
      <c r="M23" s="15">
        <f t="shared" si="3"/>
        <v>50</v>
      </c>
      <c r="N23" s="14">
        <f t="shared" si="4"/>
        <v>5</v>
      </c>
      <c r="O23" s="15">
        <f t="shared" si="5"/>
        <v>83.333333333333343</v>
      </c>
      <c r="P23" s="14">
        <v>3</v>
      </c>
      <c r="Q23" s="15">
        <f t="shared" si="18"/>
        <v>37.5</v>
      </c>
      <c r="R23" s="14">
        <v>3</v>
      </c>
      <c r="S23" s="15">
        <f t="shared" si="7"/>
        <v>60</v>
      </c>
      <c r="T23" s="14">
        <f t="shared" si="8"/>
        <v>6</v>
      </c>
      <c r="U23" s="15">
        <f t="shared" si="9"/>
        <v>46.153846153846153</v>
      </c>
      <c r="V23" s="16">
        <f t="shared" si="10"/>
        <v>7</v>
      </c>
      <c r="W23" s="15">
        <f t="shared" si="19"/>
        <v>87.5</v>
      </c>
      <c r="X23" s="16">
        <f t="shared" si="12"/>
        <v>4</v>
      </c>
      <c r="Y23" s="15">
        <f t="shared" si="13"/>
        <v>80</v>
      </c>
      <c r="Z23" s="16">
        <f t="shared" si="14"/>
        <v>11</v>
      </c>
      <c r="AA23" s="15">
        <f t="shared" si="15"/>
        <v>84.615384615384613</v>
      </c>
      <c r="AB23" s="17">
        <v>2</v>
      </c>
      <c r="AC23" s="18">
        <f t="shared" si="16"/>
        <v>15.384615384615385</v>
      </c>
    </row>
    <row r="24" spans="1:29">
      <c r="A24" s="49"/>
      <c r="B24" s="13" t="e">
        <v>#REF!</v>
      </c>
      <c r="C24" s="13" t="s">
        <v>77</v>
      </c>
      <c r="D24" s="14">
        <v>8</v>
      </c>
      <c r="E24" s="14">
        <v>7</v>
      </c>
      <c r="F24" s="14">
        <f t="shared" si="0"/>
        <v>15</v>
      </c>
      <c r="G24" s="14">
        <v>15</v>
      </c>
      <c r="H24" s="14">
        <v>14</v>
      </c>
      <c r="I24" s="14">
        <f t="shared" si="1"/>
        <v>29</v>
      </c>
      <c r="J24" s="14">
        <v>8</v>
      </c>
      <c r="K24" s="15">
        <f t="shared" si="17"/>
        <v>100</v>
      </c>
      <c r="L24" s="14">
        <v>8</v>
      </c>
      <c r="M24" s="15">
        <f t="shared" si="3"/>
        <v>114.28571428571428</v>
      </c>
      <c r="N24" s="14">
        <f t="shared" si="4"/>
        <v>16</v>
      </c>
      <c r="O24" s="15">
        <f t="shared" si="5"/>
        <v>106.66666666666667</v>
      </c>
      <c r="P24" s="14">
        <v>6</v>
      </c>
      <c r="Q24" s="15">
        <f t="shared" si="18"/>
        <v>40</v>
      </c>
      <c r="R24" s="14">
        <v>6</v>
      </c>
      <c r="S24" s="15">
        <f t="shared" si="7"/>
        <v>42.857142857142854</v>
      </c>
      <c r="T24" s="14">
        <f t="shared" si="8"/>
        <v>12</v>
      </c>
      <c r="U24" s="15">
        <f t="shared" si="9"/>
        <v>41.379310344827587</v>
      </c>
      <c r="V24" s="16">
        <f t="shared" si="10"/>
        <v>14</v>
      </c>
      <c r="W24" s="15">
        <f t="shared" si="19"/>
        <v>93.333333333333329</v>
      </c>
      <c r="X24" s="16">
        <f t="shared" si="12"/>
        <v>14</v>
      </c>
      <c r="Y24" s="15">
        <f t="shared" si="13"/>
        <v>100</v>
      </c>
      <c r="Z24" s="16">
        <f t="shared" si="14"/>
        <v>28</v>
      </c>
      <c r="AA24" s="15">
        <f t="shared" si="15"/>
        <v>96.551724137931032</v>
      </c>
      <c r="AB24" s="17">
        <v>1</v>
      </c>
      <c r="AC24" s="18">
        <f t="shared" si="16"/>
        <v>3.4482758620689653</v>
      </c>
    </row>
    <row r="25" spans="1:29">
      <c r="A25" s="49" t="s">
        <v>42</v>
      </c>
      <c r="B25" s="13" t="s">
        <v>63</v>
      </c>
      <c r="C25" s="13" t="s">
        <v>63</v>
      </c>
      <c r="D25" s="14">
        <v>12</v>
      </c>
      <c r="E25" s="14">
        <v>5</v>
      </c>
      <c r="F25" s="14">
        <f t="shared" si="0"/>
        <v>17</v>
      </c>
      <c r="G25" s="14">
        <v>15</v>
      </c>
      <c r="H25" s="14">
        <v>12</v>
      </c>
      <c r="I25" s="14">
        <f t="shared" si="1"/>
        <v>27</v>
      </c>
      <c r="J25" s="14">
        <v>9</v>
      </c>
      <c r="K25" s="15">
        <f t="shared" si="17"/>
        <v>75</v>
      </c>
      <c r="L25" s="14">
        <v>5</v>
      </c>
      <c r="M25" s="15">
        <f t="shared" si="3"/>
        <v>100</v>
      </c>
      <c r="N25" s="14">
        <f t="shared" si="4"/>
        <v>14</v>
      </c>
      <c r="O25" s="15">
        <f t="shared" si="5"/>
        <v>82.35294117647058</v>
      </c>
      <c r="P25" s="14">
        <v>3</v>
      </c>
      <c r="Q25" s="15">
        <f t="shared" si="18"/>
        <v>20</v>
      </c>
      <c r="R25" s="14">
        <v>6</v>
      </c>
      <c r="S25" s="15">
        <f t="shared" si="7"/>
        <v>50</v>
      </c>
      <c r="T25" s="14">
        <f t="shared" si="8"/>
        <v>9</v>
      </c>
      <c r="U25" s="15">
        <f t="shared" si="9"/>
        <v>33.333333333333329</v>
      </c>
      <c r="V25" s="16">
        <f t="shared" si="10"/>
        <v>12</v>
      </c>
      <c r="W25" s="15">
        <f t="shared" si="19"/>
        <v>80</v>
      </c>
      <c r="X25" s="16">
        <f t="shared" si="12"/>
        <v>11</v>
      </c>
      <c r="Y25" s="15">
        <f t="shared" si="13"/>
        <v>91.666666666666657</v>
      </c>
      <c r="Z25" s="16">
        <f t="shared" si="14"/>
        <v>23</v>
      </c>
      <c r="AA25" s="15">
        <f t="shared" si="15"/>
        <v>85.18518518518519</v>
      </c>
      <c r="AB25" s="17">
        <v>2</v>
      </c>
      <c r="AC25" s="18">
        <f t="shared" si="16"/>
        <v>7.4074074074074066</v>
      </c>
    </row>
    <row r="26" spans="1:29">
      <c r="A26" s="49" t="s">
        <v>43</v>
      </c>
      <c r="B26" s="13" t="s">
        <v>64</v>
      </c>
      <c r="C26" s="13" t="s">
        <v>64</v>
      </c>
      <c r="D26" s="14">
        <v>6</v>
      </c>
      <c r="E26" s="14">
        <v>5</v>
      </c>
      <c r="F26" s="14">
        <f t="shared" si="0"/>
        <v>11</v>
      </c>
      <c r="G26" s="14">
        <v>13</v>
      </c>
      <c r="H26" s="14">
        <v>11</v>
      </c>
      <c r="I26" s="14">
        <f t="shared" si="1"/>
        <v>24</v>
      </c>
      <c r="J26" s="14">
        <v>6</v>
      </c>
      <c r="K26" s="15">
        <f t="shared" si="17"/>
        <v>100</v>
      </c>
      <c r="L26" s="14">
        <v>5</v>
      </c>
      <c r="M26" s="15">
        <f t="shared" si="3"/>
        <v>100</v>
      </c>
      <c r="N26" s="14">
        <f t="shared" si="4"/>
        <v>11</v>
      </c>
      <c r="O26" s="15">
        <f t="shared" si="5"/>
        <v>100</v>
      </c>
      <c r="P26" s="14">
        <v>5</v>
      </c>
      <c r="Q26" s="15">
        <f t="shared" si="18"/>
        <v>38.461538461538467</v>
      </c>
      <c r="R26" s="14">
        <v>5</v>
      </c>
      <c r="S26" s="15">
        <f t="shared" si="7"/>
        <v>45.454545454545453</v>
      </c>
      <c r="T26" s="14">
        <f t="shared" si="8"/>
        <v>10</v>
      </c>
      <c r="U26" s="15">
        <f t="shared" si="9"/>
        <v>41.666666666666671</v>
      </c>
      <c r="V26" s="16">
        <f t="shared" si="10"/>
        <v>11</v>
      </c>
      <c r="W26" s="15">
        <f t="shared" si="19"/>
        <v>84.615384615384613</v>
      </c>
      <c r="X26" s="16">
        <f t="shared" si="12"/>
        <v>10</v>
      </c>
      <c r="Y26" s="15">
        <f t="shared" si="13"/>
        <v>90.909090909090907</v>
      </c>
      <c r="Z26" s="16">
        <f t="shared" si="14"/>
        <v>21</v>
      </c>
      <c r="AA26" s="15">
        <f t="shared" si="15"/>
        <v>87.5</v>
      </c>
      <c r="AB26" s="17">
        <v>2</v>
      </c>
      <c r="AC26" s="18">
        <f t="shared" si="16"/>
        <v>8.3333333333333321</v>
      </c>
    </row>
    <row r="27" spans="1:29">
      <c r="A27" s="49" t="s">
        <v>44</v>
      </c>
      <c r="B27" s="13" t="s">
        <v>65</v>
      </c>
      <c r="C27" s="13" t="s">
        <v>65</v>
      </c>
      <c r="D27" s="14">
        <v>18</v>
      </c>
      <c r="E27" s="14">
        <v>5</v>
      </c>
      <c r="F27" s="14">
        <f t="shared" si="0"/>
        <v>23</v>
      </c>
      <c r="G27" s="14">
        <v>27</v>
      </c>
      <c r="H27" s="14">
        <v>12</v>
      </c>
      <c r="I27" s="14">
        <f t="shared" si="1"/>
        <v>39</v>
      </c>
      <c r="J27" s="14">
        <v>16</v>
      </c>
      <c r="K27" s="15">
        <f t="shared" si="17"/>
        <v>88.888888888888886</v>
      </c>
      <c r="L27" s="14">
        <v>5</v>
      </c>
      <c r="M27" s="15">
        <f t="shared" si="3"/>
        <v>100</v>
      </c>
      <c r="N27" s="14">
        <f t="shared" si="4"/>
        <v>21</v>
      </c>
      <c r="O27" s="15">
        <f t="shared" si="5"/>
        <v>91.304347826086953</v>
      </c>
      <c r="P27" s="14">
        <v>9</v>
      </c>
      <c r="Q27" s="15">
        <f t="shared" si="18"/>
        <v>33.333333333333329</v>
      </c>
      <c r="R27" s="14">
        <v>7</v>
      </c>
      <c r="S27" s="15">
        <f t="shared" si="7"/>
        <v>58.333333333333336</v>
      </c>
      <c r="T27" s="14">
        <f t="shared" si="8"/>
        <v>16</v>
      </c>
      <c r="U27" s="15">
        <f t="shared" si="9"/>
        <v>41.025641025641022</v>
      </c>
      <c r="V27" s="16">
        <f t="shared" si="10"/>
        <v>25</v>
      </c>
      <c r="W27" s="15">
        <f t="shared" si="19"/>
        <v>92.592592592592595</v>
      </c>
      <c r="X27" s="16">
        <f t="shared" si="12"/>
        <v>12</v>
      </c>
      <c r="Y27" s="15">
        <f t="shared" si="13"/>
        <v>100</v>
      </c>
      <c r="Z27" s="16">
        <f t="shared" si="14"/>
        <v>37</v>
      </c>
      <c r="AA27" s="15">
        <f t="shared" si="15"/>
        <v>94.871794871794862</v>
      </c>
      <c r="AB27" s="17">
        <v>1</v>
      </c>
      <c r="AC27" s="18">
        <f t="shared" si="16"/>
        <v>2.5641025641025639</v>
      </c>
    </row>
    <row r="28" spans="1:29">
      <c r="A28" s="49"/>
      <c r="B28" s="13" t="e">
        <v>#REF!</v>
      </c>
      <c r="C28" s="13" t="s">
        <v>78</v>
      </c>
      <c r="D28" s="14">
        <v>8</v>
      </c>
      <c r="E28" s="14">
        <v>3</v>
      </c>
      <c r="F28" s="14">
        <f t="shared" si="0"/>
        <v>11</v>
      </c>
      <c r="G28" s="14">
        <v>10</v>
      </c>
      <c r="H28" s="14">
        <v>3</v>
      </c>
      <c r="I28" s="14">
        <f t="shared" si="1"/>
        <v>13</v>
      </c>
      <c r="J28" s="14">
        <v>6</v>
      </c>
      <c r="K28" s="15">
        <f t="shared" si="17"/>
        <v>75</v>
      </c>
      <c r="L28" s="14">
        <v>3</v>
      </c>
      <c r="M28" s="15">
        <f t="shared" si="3"/>
        <v>100</v>
      </c>
      <c r="N28" s="14">
        <f t="shared" si="4"/>
        <v>9</v>
      </c>
      <c r="O28" s="15">
        <f t="shared" si="5"/>
        <v>81.818181818181827</v>
      </c>
      <c r="P28" s="14">
        <v>3</v>
      </c>
      <c r="Q28" s="15">
        <f t="shared" si="18"/>
        <v>30</v>
      </c>
      <c r="R28" s="14">
        <v>0</v>
      </c>
      <c r="S28" s="15">
        <f t="shared" si="7"/>
        <v>0</v>
      </c>
      <c r="T28" s="14">
        <f t="shared" si="8"/>
        <v>3</v>
      </c>
      <c r="U28" s="15">
        <f t="shared" si="9"/>
        <v>23.076923076923077</v>
      </c>
      <c r="V28" s="16">
        <f t="shared" si="10"/>
        <v>9</v>
      </c>
      <c r="W28" s="15">
        <f t="shared" si="19"/>
        <v>90</v>
      </c>
      <c r="X28" s="16">
        <f t="shared" si="12"/>
        <v>3</v>
      </c>
      <c r="Y28" s="15">
        <f t="shared" si="13"/>
        <v>100</v>
      </c>
      <c r="Z28" s="16">
        <f t="shared" si="14"/>
        <v>12</v>
      </c>
      <c r="AA28" s="15">
        <f t="shared" si="15"/>
        <v>92.307692307692307</v>
      </c>
      <c r="AB28" s="17">
        <v>1</v>
      </c>
      <c r="AC28" s="18">
        <f t="shared" si="16"/>
        <v>7.6923076923076925</v>
      </c>
    </row>
    <row r="29" spans="1:29">
      <c r="A29" s="49" t="s">
        <v>45</v>
      </c>
      <c r="B29" s="13" t="s">
        <v>66</v>
      </c>
      <c r="C29" s="13" t="s">
        <v>66</v>
      </c>
      <c r="D29" s="14">
        <v>14</v>
      </c>
      <c r="E29" s="14">
        <v>9</v>
      </c>
      <c r="F29" s="14">
        <f t="shared" si="0"/>
        <v>23</v>
      </c>
      <c r="G29" s="14">
        <v>25</v>
      </c>
      <c r="H29" s="14">
        <v>16</v>
      </c>
      <c r="I29" s="14">
        <f t="shared" si="1"/>
        <v>41</v>
      </c>
      <c r="J29" s="14">
        <v>14</v>
      </c>
      <c r="K29" s="15">
        <f t="shared" si="17"/>
        <v>100</v>
      </c>
      <c r="L29" s="14">
        <v>9</v>
      </c>
      <c r="M29" s="15">
        <f t="shared" si="3"/>
        <v>100</v>
      </c>
      <c r="N29" s="14">
        <f t="shared" si="4"/>
        <v>23</v>
      </c>
      <c r="O29" s="15">
        <f t="shared" si="5"/>
        <v>100</v>
      </c>
      <c r="P29" s="14">
        <v>8</v>
      </c>
      <c r="Q29" s="15">
        <f t="shared" si="18"/>
        <v>32</v>
      </c>
      <c r="R29" s="14">
        <v>5</v>
      </c>
      <c r="S29" s="15">
        <f t="shared" si="7"/>
        <v>31.25</v>
      </c>
      <c r="T29" s="14">
        <f t="shared" si="8"/>
        <v>13</v>
      </c>
      <c r="U29" s="15">
        <f t="shared" si="9"/>
        <v>31.707317073170731</v>
      </c>
      <c r="V29" s="16">
        <f t="shared" si="10"/>
        <v>22</v>
      </c>
      <c r="W29" s="15">
        <f t="shared" si="19"/>
        <v>88</v>
      </c>
      <c r="X29" s="16">
        <f t="shared" si="12"/>
        <v>14</v>
      </c>
      <c r="Y29" s="15">
        <f t="shared" si="13"/>
        <v>87.5</v>
      </c>
      <c r="Z29" s="16">
        <f t="shared" si="14"/>
        <v>36</v>
      </c>
      <c r="AA29" s="15">
        <f t="shared" si="15"/>
        <v>87.804878048780495</v>
      </c>
      <c r="AB29" s="17">
        <v>1</v>
      </c>
      <c r="AC29" s="18">
        <f t="shared" si="16"/>
        <v>2.4390243902439024</v>
      </c>
    </row>
    <row r="30" spans="1:29">
      <c r="A30" s="49" t="s">
        <v>46</v>
      </c>
      <c r="B30" s="13" t="s">
        <v>67</v>
      </c>
      <c r="C30" s="13" t="s">
        <v>67</v>
      </c>
      <c r="D30" s="14">
        <v>17</v>
      </c>
      <c r="E30" s="14">
        <v>6</v>
      </c>
      <c r="F30" s="14">
        <f t="shared" si="0"/>
        <v>23</v>
      </c>
      <c r="G30" s="14">
        <v>28</v>
      </c>
      <c r="H30" s="14">
        <v>10</v>
      </c>
      <c r="I30" s="14">
        <f t="shared" si="1"/>
        <v>38</v>
      </c>
      <c r="J30" s="14">
        <v>22</v>
      </c>
      <c r="K30" s="15">
        <f t="shared" si="17"/>
        <v>129.41176470588235</v>
      </c>
      <c r="L30" s="14">
        <v>7</v>
      </c>
      <c r="M30" s="15">
        <f t="shared" si="3"/>
        <v>116.66666666666667</v>
      </c>
      <c r="N30" s="14">
        <f t="shared" si="4"/>
        <v>29</v>
      </c>
      <c r="O30" s="15">
        <f t="shared" si="5"/>
        <v>126.08695652173914</v>
      </c>
      <c r="P30" s="14">
        <v>5</v>
      </c>
      <c r="Q30" s="15">
        <f t="shared" si="18"/>
        <v>17.857142857142858</v>
      </c>
      <c r="R30" s="14">
        <v>3</v>
      </c>
      <c r="S30" s="15">
        <f t="shared" si="7"/>
        <v>30</v>
      </c>
      <c r="T30" s="14">
        <f t="shared" si="8"/>
        <v>8</v>
      </c>
      <c r="U30" s="15">
        <f t="shared" si="9"/>
        <v>21.052631578947366</v>
      </c>
      <c r="V30" s="16">
        <f t="shared" si="10"/>
        <v>27</v>
      </c>
      <c r="W30" s="15">
        <f t="shared" si="19"/>
        <v>96.428571428571431</v>
      </c>
      <c r="X30" s="16">
        <f t="shared" si="12"/>
        <v>10</v>
      </c>
      <c r="Y30" s="15">
        <f t="shared" si="13"/>
        <v>100</v>
      </c>
      <c r="Z30" s="16">
        <f t="shared" si="14"/>
        <v>37</v>
      </c>
      <c r="AA30" s="15">
        <f t="shared" si="15"/>
        <v>97.368421052631575</v>
      </c>
      <c r="AB30" s="17">
        <v>0</v>
      </c>
      <c r="AC30" s="18">
        <f t="shared" si="16"/>
        <v>0</v>
      </c>
    </row>
    <row r="31" spans="1:29">
      <c r="A31" s="49" t="s">
        <v>47</v>
      </c>
      <c r="B31" s="13" t="s">
        <v>68</v>
      </c>
      <c r="C31" s="13" t="s">
        <v>68</v>
      </c>
      <c r="D31" s="14">
        <v>10</v>
      </c>
      <c r="E31" s="14">
        <v>7</v>
      </c>
      <c r="F31" s="14">
        <f t="shared" si="0"/>
        <v>17</v>
      </c>
      <c r="G31" s="14">
        <v>16</v>
      </c>
      <c r="H31" s="14">
        <v>13</v>
      </c>
      <c r="I31" s="14">
        <f t="shared" si="1"/>
        <v>29</v>
      </c>
      <c r="J31" s="14">
        <v>4</v>
      </c>
      <c r="K31" s="15">
        <f t="shared" si="17"/>
        <v>40</v>
      </c>
      <c r="L31" s="14">
        <v>4</v>
      </c>
      <c r="M31" s="15">
        <f t="shared" si="3"/>
        <v>57.142857142857139</v>
      </c>
      <c r="N31" s="14">
        <f t="shared" si="4"/>
        <v>8</v>
      </c>
      <c r="O31" s="15">
        <f t="shared" si="5"/>
        <v>47.058823529411761</v>
      </c>
      <c r="P31" s="14">
        <v>8</v>
      </c>
      <c r="Q31" s="15">
        <f t="shared" si="18"/>
        <v>50</v>
      </c>
      <c r="R31" s="14">
        <v>8</v>
      </c>
      <c r="S31" s="15">
        <f t="shared" si="7"/>
        <v>61.53846153846154</v>
      </c>
      <c r="T31" s="14">
        <f t="shared" si="8"/>
        <v>16</v>
      </c>
      <c r="U31" s="15">
        <f t="shared" si="9"/>
        <v>55.172413793103445</v>
      </c>
      <c r="V31" s="16">
        <f t="shared" si="10"/>
        <v>12</v>
      </c>
      <c r="W31" s="15">
        <f t="shared" si="19"/>
        <v>75</v>
      </c>
      <c r="X31" s="16">
        <f t="shared" si="12"/>
        <v>12</v>
      </c>
      <c r="Y31" s="15">
        <f t="shared" si="13"/>
        <v>92.307692307692307</v>
      </c>
      <c r="Z31" s="16">
        <f t="shared" si="14"/>
        <v>24</v>
      </c>
      <c r="AA31" s="15">
        <f t="shared" si="15"/>
        <v>82.758620689655174</v>
      </c>
      <c r="AB31" s="17">
        <v>5</v>
      </c>
      <c r="AC31" s="18">
        <f t="shared" si="16"/>
        <v>17.241379310344829</v>
      </c>
    </row>
    <row r="32" spans="1:29">
      <c r="A32" s="49"/>
      <c r="B32" s="13" t="e">
        <v>#REF!</v>
      </c>
      <c r="C32" s="13" t="s">
        <v>79</v>
      </c>
      <c r="D32" s="14">
        <v>5</v>
      </c>
      <c r="E32" s="14">
        <v>5</v>
      </c>
      <c r="F32" s="14">
        <f t="shared" si="0"/>
        <v>10</v>
      </c>
      <c r="G32" s="14">
        <v>7</v>
      </c>
      <c r="H32" s="14">
        <v>8</v>
      </c>
      <c r="I32" s="14">
        <f t="shared" si="1"/>
        <v>15</v>
      </c>
      <c r="J32" s="14">
        <v>1</v>
      </c>
      <c r="K32" s="15">
        <f t="shared" si="17"/>
        <v>20</v>
      </c>
      <c r="L32" s="14">
        <v>1</v>
      </c>
      <c r="M32" s="15">
        <f t="shared" si="3"/>
        <v>20</v>
      </c>
      <c r="N32" s="14">
        <f t="shared" si="4"/>
        <v>2</v>
      </c>
      <c r="O32" s="15">
        <f t="shared" si="5"/>
        <v>20</v>
      </c>
      <c r="P32" s="14">
        <v>3</v>
      </c>
      <c r="Q32" s="15">
        <f t="shared" si="18"/>
        <v>42.857142857142854</v>
      </c>
      <c r="R32" s="14">
        <v>7</v>
      </c>
      <c r="S32" s="15">
        <f t="shared" si="7"/>
        <v>87.5</v>
      </c>
      <c r="T32" s="14">
        <f t="shared" si="8"/>
        <v>10</v>
      </c>
      <c r="U32" s="15">
        <f t="shared" si="9"/>
        <v>66.666666666666657</v>
      </c>
      <c r="V32" s="16">
        <f t="shared" si="10"/>
        <v>4</v>
      </c>
      <c r="W32" s="15">
        <f t="shared" si="19"/>
        <v>57.142857142857139</v>
      </c>
      <c r="X32" s="16">
        <f t="shared" si="12"/>
        <v>8</v>
      </c>
      <c r="Y32" s="15">
        <f t="shared" si="13"/>
        <v>100</v>
      </c>
      <c r="Z32" s="16">
        <f t="shared" si="14"/>
        <v>12</v>
      </c>
      <c r="AA32" s="15">
        <f t="shared" si="15"/>
        <v>80</v>
      </c>
      <c r="AB32" s="17">
        <v>2</v>
      </c>
      <c r="AC32" s="18">
        <f t="shared" si="16"/>
        <v>13.333333333333334</v>
      </c>
    </row>
    <row r="33" spans="1:29">
      <c r="A33" s="49" t="s">
        <v>48</v>
      </c>
      <c r="B33" s="13" t="s">
        <v>69</v>
      </c>
      <c r="C33" s="13" t="s">
        <v>69</v>
      </c>
      <c r="D33" s="14">
        <v>17</v>
      </c>
      <c r="E33" s="14">
        <v>10</v>
      </c>
      <c r="F33" s="14">
        <f t="shared" si="0"/>
        <v>27</v>
      </c>
      <c r="G33" s="14">
        <v>36</v>
      </c>
      <c r="H33" s="14">
        <v>22</v>
      </c>
      <c r="I33" s="14">
        <f t="shared" si="1"/>
        <v>58</v>
      </c>
      <c r="J33" s="14">
        <v>15</v>
      </c>
      <c r="K33" s="15">
        <f t="shared" si="17"/>
        <v>88.235294117647058</v>
      </c>
      <c r="L33" s="14">
        <v>10</v>
      </c>
      <c r="M33" s="15">
        <f t="shared" si="3"/>
        <v>100</v>
      </c>
      <c r="N33" s="14">
        <f t="shared" si="4"/>
        <v>25</v>
      </c>
      <c r="O33" s="15">
        <f t="shared" si="5"/>
        <v>92.592592592592595</v>
      </c>
      <c r="P33" s="14">
        <v>15</v>
      </c>
      <c r="Q33" s="15">
        <f t="shared" si="18"/>
        <v>41.666666666666671</v>
      </c>
      <c r="R33" s="14">
        <v>10</v>
      </c>
      <c r="S33" s="15">
        <f t="shared" si="7"/>
        <v>45.454545454545453</v>
      </c>
      <c r="T33" s="14">
        <f t="shared" si="8"/>
        <v>25</v>
      </c>
      <c r="U33" s="15">
        <f t="shared" si="9"/>
        <v>43.103448275862064</v>
      </c>
      <c r="V33" s="16">
        <f t="shared" si="10"/>
        <v>30</v>
      </c>
      <c r="W33" s="15">
        <f t="shared" si="19"/>
        <v>83.333333333333343</v>
      </c>
      <c r="X33" s="16">
        <f t="shared" si="12"/>
        <v>20</v>
      </c>
      <c r="Y33" s="15">
        <f t="shared" si="13"/>
        <v>90.909090909090907</v>
      </c>
      <c r="Z33" s="16">
        <f t="shared" si="14"/>
        <v>50</v>
      </c>
      <c r="AA33" s="15">
        <f t="shared" si="15"/>
        <v>86.206896551724128</v>
      </c>
      <c r="AB33" s="17">
        <v>4</v>
      </c>
      <c r="AC33" s="18">
        <f t="shared" si="16"/>
        <v>6.8965517241379306</v>
      </c>
    </row>
    <row r="34" spans="1:29">
      <c r="A34" s="49" t="s">
        <v>49</v>
      </c>
      <c r="B34" s="13" t="s">
        <v>70</v>
      </c>
      <c r="C34" s="13" t="s">
        <v>80</v>
      </c>
      <c r="D34" s="14">
        <v>19</v>
      </c>
      <c r="E34" s="14">
        <v>9</v>
      </c>
      <c r="F34" s="14">
        <f t="shared" si="0"/>
        <v>28</v>
      </c>
      <c r="G34" s="14">
        <v>32</v>
      </c>
      <c r="H34" s="14">
        <v>18</v>
      </c>
      <c r="I34" s="14">
        <f t="shared" si="1"/>
        <v>50</v>
      </c>
      <c r="J34" s="14">
        <v>18</v>
      </c>
      <c r="K34" s="15">
        <f t="shared" si="17"/>
        <v>94.73684210526315</v>
      </c>
      <c r="L34" s="14">
        <v>6</v>
      </c>
      <c r="M34" s="15">
        <f t="shared" si="3"/>
        <v>66.666666666666657</v>
      </c>
      <c r="N34" s="14">
        <f t="shared" si="4"/>
        <v>24</v>
      </c>
      <c r="O34" s="15">
        <f t="shared" si="5"/>
        <v>85.714285714285708</v>
      </c>
      <c r="P34" s="14">
        <v>12</v>
      </c>
      <c r="Q34" s="15">
        <f t="shared" si="18"/>
        <v>37.5</v>
      </c>
      <c r="R34" s="14">
        <v>12</v>
      </c>
      <c r="S34" s="15">
        <f t="shared" si="7"/>
        <v>66.666666666666657</v>
      </c>
      <c r="T34" s="14">
        <f t="shared" si="8"/>
        <v>24</v>
      </c>
      <c r="U34" s="15">
        <f t="shared" si="9"/>
        <v>48</v>
      </c>
      <c r="V34" s="16">
        <f t="shared" si="10"/>
        <v>30</v>
      </c>
      <c r="W34" s="15">
        <f t="shared" si="19"/>
        <v>93.75</v>
      </c>
      <c r="X34" s="16">
        <f t="shared" si="12"/>
        <v>18</v>
      </c>
      <c r="Y34" s="15">
        <f t="shared" si="13"/>
        <v>100</v>
      </c>
      <c r="Z34" s="16">
        <f t="shared" si="14"/>
        <v>48</v>
      </c>
      <c r="AA34" s="15">
        <f t="shared" si="15"/>
        <v>96</v>
      </c>
      <c r="AB34" s="17">
        <v>1</v>
      </c>
      <c r="AC34" s="18">
        <f t="shared" si="16"/>
        <v>2</v>
      </c>
    </row>
    <row r="35" spans="1:29">
      <c r="A35" s="49"/>
      <c r="B35" s="13" t="e">
        <v>#REF!</v>
      </c>
      <c r="C35" s="13" t="s">
        <v>81</v>
      </c>
      <c r="D35" s="14">
        <v>12</v>
      </c>
      <c r="E35" s="14">
        <v>7</v>
      </c>
      <c r="F35" s="14">
        <f t="shared" si="0"/>
        <v>19</v>
      </c>
      <c r="G35" s="14">
        <v>15</v>
      </c>
      <c r="H35" s="14">
        <v>12</v>
      </c>
      <c r="I35" s="14">
        <f t="shared" si="1"/>
        <v>27</v>
      </c>
      <c r="J35" s="14">
        <v>3</v>
      </c>
      <c r="K35" s="15">
        <f t="shared" si="17"/>
        <v>25</v>
      </c>
      <c r="L35" s="14">
        <v>2</v>
      </c>
      <c r="M35" s="15">
        <f t="shared" si="3"/>
        <v>28.571428571428569</v>
      </c>
      <c r="N35" s="14">
        <f t="shared" si="4"/>
        <v>5</v>
      </c>
      <c r="O35" s="15">
        <f t="shared" si="5"/>
        <v>26.315789473684209</v>
      </c>
      <c r="P35" s="14">
        <v>6</v>
      </c>
      <c r="Q35" s="15">
        <f t="shared" si="18"/>
        <v>40</v>
      </c>
      <c r="R35" s="14">
        <v>7</v>
      </c>
      <c r="S35" s="15">
        <f t="shared" si="7"/>
        <v>58.333333333333336</v>
      </c>
      <c r="T35" s="14">
        <f t="shared" si="8"/>
        <v>13</v>
      </c>
      <c r="U35" s="15">
        <f t="shared" si="9"/>
        <v>48.148148148148145</v>
      </c>
      <c r="V35" s="16">
        <f t="shared" si="10"/>
        <v>9</v>
      </c>
      <c r="W35" s="15">
        <f t="shared" si="19"/>
        <v>60</v>
      </c>
      <c r="X35" s="16">
        <f t="shared" si="12"/>
        <v>9</v>
      </c>
      <c r="Y35" s="15">
        <f t="shared" si="13"/>
        <v>75</v>
      </c>
      <c r="Z35" s="16">
        <f t="shared" si="14"/>
        <v>18</v>
      </c>
      <c r="AA35" s="15">
        <f t="shared" si="15"/>
        <v>66.666666666666657</v>
      </c>
      <c r="AB35" s="17">
        <v>7</v>
      </c>
      <c r="AC35" s="18">
        <f t="shared" si="16"/>
        <v>25.925925925925924</v>
      </c>
    </row>
    <row r="36" spans="1:29">
      <c r="A36" s="49" t="s">
        <v>50</v>
      </c>
      <c r="B36" s="13" t="s">
        <v>71</v>
      </c>
      <c r="C36" s="13" t="s">
        <v>71</v>
      </c>
      <c r="D36" s="14">
        <v>7</v>
      </c>
      <c r="E36" s="14">
        <v>8</v>
      </c>
      <c r="F36" s="14">
        <f t="shared" si="0"/>
        <v>15</v>
      </c>
      <c r="G36" s="14">
        <v>20</v>
      </c>
      <c r="H36" s="14">
        <v>16</v>
      </c>
      <c r="I36" s="14">
        <f t="shared" si="1"/>
        <v>36</v>
      </c>
      <c r="J36" s="14">
        <v>6</v>
      </c>
      <c r="K36" s="15">
        <f t="shared" si="17"/>
        <v>85.714285714285708</v>
      </c>
      <c r="L36" s="14">
        <v>8</v>
      </c>
      <c r="M36" s="15">
        <f t="shared" si="3"/>
        <v>100</v>
      </c>
      <c r="N36" s="14">
        <f t="shared" si="4"/>
        <v>14</v>
      </c>
      <c r="O36" s="15">
        <f t="shared" si="5"/>
        <v>93.333333333333329</v>
      </c>
      <c r="P36" s="14">
        <v>14</v>
      </c>
      <c r="Q36" s="15">
        <f t="shared" si="18"/>
        <v>70</v>
      </c>
      <c r="R36" s="14">
        <v>7</v>
      </c>
      <c r="S36" s="15">
        <f t="shared" si="7"/>
        <v>43.75</v>
      </c>
      <c r="T36" s="14">
        <f t="shared" si="8"/>
        <v>21</v>
      </c>
      <c r="U36" s="15">
        <f t="shared" si="9"/>
        <v>58.333333333333336</v>
      </c>
      <c r="V36" s="16">
        <f t="shared" si="10"/>
        <v>20</v>
      </c>
      <c r="W36" s="15">
        <f t="shared" si="19"/>
        <v>100</v>
      </c>
      <c r="X36" s="16">
        <f t="shared" si="12"/>
        <v>15</v>
      </c>
      <c r="Y36" s="15">
        <f t="shared" si="13"/>
        <v>93.75</v>
      </c>
      <c r="Z36" s="16">
        <f t="shared" si="14"/>
        <v>35</v>
      </c>
      <c r="AA36" s="15">
        <f t="shared" si="15"/>
        <v>97.222222222222214</v>
      </c>
      <c r="AB36" s="17">
        <v>1</v>
      </c>
      <c r="AC36" s="18">
        <f t="shared" si="16"/>
        <v>2.7777777777777777</v>
      </c>
    </row>
    <row r="37" spans="1:29">
      <c r="A37" s="49"/>
      <c r="B37" s="13" t="e">
        <v>#REF!</v>
      </c>
      <c r="C37" s="13" t="s">
        <v>82</v>
      </c>
      <c r="D37" s="14">
        <v>4</v>
      </c>
      <c r="E37" s="14">
        <v>0</v>
      </c>
      <c r="F37" s="14">
        <f t="shared" si="0"/>
        <v>4</v>
      </c>
      <c r="G37" s="14">
        <v>5</v>
      </c>
      <c r="H37" s="14">
        <v>6</v>
      </c>
      <c r="I37" s="14">
        <f t="shared" si="1"/>
        <v>11</v>
      </c>
      <c r="J37" s="14">
        <v>4</v>
      </c>
      <c r="K37" s="15">
        <f t="shared" si="17"/>
        <v>100</v>
      </c>
      <c r="L37" s="14">
        <v>0</v>
      </c>
      <c r="M37" s="15">
        <v>0</v>
      </c>
      <c r="N37" s="14">
        <f t="shared" si="4"/>
        <v>4</v>
      </c>
      <c r="O37" s="15">
        <f t="shared" si="5"/>
        <v>100</v>
      </c>
      <c r="P37" s="14">
        <v>1</v>
      </c>
      <c r="Q37" s="15">
        <f t="shared" si="18"/>
        <v>20</v>
      </c>
      <c r="R37" s="14">
        <v>6</v>
      </c>
      <c r="S37" s="15">
        <f t="shared" si="7"/>
        <v>100</v>
      </c>
      <c r="T37" s="14">
        <f t="shared" si="8"/>
        <v>7</v>
      </c>
      <c r="U37" s="15">
        <f t="shared" si="9"/>
        <v>63.636363636363633</v>
      </c>
      <c r="V37" s="16">
        <f t="shared" si="10"/>
        <v>5</v>
      </c>
      <c r="W37" s="15">
        <f t="shared" si="19"/>
        <v>100</v>
      </c>
      <c r="X37" s="16">
        <f t="shared" si="12"/>
        <v>6</v>
      </c>
      <c r="Y37" s="15">
        <f t="shared" si="13"/>
        <v>100</v>
      </c>
      <c r="Z37" s="16">
        <f t="shared" si="14"/>
        <v>11</v>
      </c>
      <c r="AA37" s="15">
        <f t="shared" si="15"/>
        <v>100</v>
      </c>
      <c r="AB37" s="17">
        <v>0</v>
      </c>
      <c r="AC37" s="18">
        <f t="shared" si="16"/>
        <v>0</v>
      </c>
    </row>
    <row r="38" spans="1:29">
      <c r="A38" s="49" t="s">
        <v>51</v>
      </c>
      <c r="B38" s="13" t="s">
        <v>72</v>
      </c>
      <c r="C38" s="13" t="s">
        <v>72</v>
      </c>
      <c r="D38" s="14">
        <v>16</v>
      </c>
      <c r="E38" s="14">
        <v>8</v>
      </c>
      <c r="F38" s="14">
        <f t="shared" si="0"/>
        <v>24</v>
      </c>
      <c r="G38" s="14">
        <v>23</v>
      </c>
      <c r="H38" s="14">
        <v>14</v>
      </c>
      <c r="I38" s="14">
        <f t="shared" si="1"/>
        <v>37</v>
      </c>
      <c r="J38" s="14">
        <v>1</v>
      </c>
      <c r="K38" s="15">
        <f t="shared" si="17"/>
        <v>6.25</v>
      </c>
      <c r="L38" s="14">
        <v>3</v>
      </c>
      <c r="M38" s="15">
        <f t="shared" ref="M38:M40" si="20">L38/E38*100</f>
        <v>37.5</v>
      </c>
      <c r="N38" s="14">
        <f t="shared" si="4"/>
        <v>4</v>
      </c>
      <c r="O38" s="15">
        <f t="shared" si="5"/>
        <v>16.666666666666664</v>
      </c>
      <c r="P38" s="14">
        <v>19</v>
      </c>
      <c r="Q38" s="15">
        <f t="shared" si="18"/>
        <v>82.608695652173907</v>
      </c>
      <c r="R38" s="14">
        <v>10</v>
      </c>
      <c r="S38" s="15">
        <f t="shared" si="7"/>
        <v>71.428571428571431</v>
      </c>
      <c r="T38" s="14">
        <f t="shared" si="8"/>
        <v>29</v>
      </c>
      <c r="U38" s="15">
        <f t="shared" si="9"/>
        <v>78.378378378378372</v>
      </c>
      <c r="V38" s="16">
        <f t="shared" si="10"/>
        <v>20</v>
      </c>
      <c r="W38" s="15">
        <f t="shared" si="19"/>
        <v>86.956521739130437</v>
      </c>
      <c r="X38" s="16">
        <f t="shared" si="12"/>
        <v>13</v>
      </c>
      <c r="Y38" s="15">
        <f t="shared" si="13"/>
        <v>92.857142857142861</v>
      </c>
      <c r="Z38" s="16">
        <f t="shared" si="14"/>
        <v>33</v>
      </c>
      <c r="AA38" s="15">
        <f t="shared" si="15"/>
        <v>89.189189189189193</v>
      </c>
      <c r="AB38" s="17">
        <v>2</v>
      </c>
      <c r="AC38" s="18">
        <f t="shared" si="16"/>
        <v>5.4054054054054053</v>
      </c>
    </row>
    <row r="39" spans="1:29">
      <c r="A39" s="49"/>
      <c r="B39" s="13" t="str">
        <f>'[1]9. Ketersediaan Obat'!B37</f>
        <v>Jenangan</v>
      </c>
      <c r="C39" s="13" t="s">
        <v>83</v>
      </c>
      <c r="D39" s="14">
        <v>11</v>
      </c>
      <c r="E39" s="14">
        <v>4</v>
      </c>
      <c r="F39" s="14">
        <f t="shared" si="0"/>
        <v>15</v>
      </c>
      <c r="G39" s="14">
        <v>20</v>
      </c>
      <c r="H39" s="14">
        <v>12</v>
      </c>
      <c r="I39" s="14">
        <f t="shared" si="1"/>
        <v>32</v>
      </c>
      <c r="J39" s="14">
        <v>10</v>
      </c>
      <c r="K39" s="15">
        <f t="shared" si="17"/>
        <v>90.909090909090907</v>
      </c>
      <c r="L39" s="14">
        <v>3</v>
      </c>
      <c r="M39" s="15">
        <f t="shared" si="20"/>
        <v>75</v>
      </c>
      <c r="N39" s="14">
        <f t="shared" si="4"/>
        <v>13</v>
      </c>
      <c r="O39" s="15">
        <f t="shared" si="5"/>
        <v>86.666666666666671</v>
      </c>
      <c r="P39" s="14">
        <v>9</v>
      </c>
      <c r="Q39" s="15">
        <f t="shared" si="18"/>
        <v>45</v>
      </c>
      <c r="R39" s="14">
        <v>8</v>
      </c>
      <c r="S39" s="15">
        <f t="shared" si="7"/>
        <v>66.666666666666657</v>
      </c>
      <c r="T39" s="14">
        <f t="shared" si="8"/>
        <v>17</v>
      </c>
      <c r="U39" s="15">
        <f t="shared" si="9"/>
        <v>53.125</v>
      </c>
      <c r="V39" s="16">
        <f t="shared" si="10"/>
        <v>19</v>
      </c>
      <c r="W39" s="15">
        <f t="shared" si="19"/>
        <v>95</v>
      </c>
      <c r="X39" s="16">
        <f t="shared" si="12"/>
        <v>11</v>
      </c>
      <c r="Y39" s="15">
        <f t="shared" si="13"/>
        <v>91.666666666666657</v>
      </c>
      <c r="Z39" s="16">
        <f t="shared" si="14"/>
        <v>30</v>
      </c>
      <c r="AA39" s="15">
        <f t="shared" si="15"/>
        <v>93.75</v>
      </c>
      <c r="AB39" s="17">
        <v>1</v>
      </c>
      <c r="AC39" s="18">
        <f t="shared" si="16"/>
        <v>3.125</v>
      </c>
    </row>
    <row r="40" spans="1:29">
      <c r="A40" s="50" t="s">
        <v>52</v>
      </c>
      <c r="B40" s="13" t="s">
        <v>84</v>
      </c>
      <c r="C40" s="13" t="s">
        <v>84</v>
      </c>
      <c r="D40" s="14">
        <v>2</v>
      </c>
      <c r="E40" s="14">
        <v>1</v>
      </c>
      <c r="F40" s="14">
        <f t="shared" si="0"/>
        <v>3</v>
      </c>
      <c r="G40" s="14">
        <v>5</v>
      </c>
      <c r="H40" s="14">
        <v>2</v>
      </c>
      <c r="I40" s="14">
        <f t="shared" si="1"/>
        <v>7</v>
      </c>
      <c r="J40" s="14">
        <v>0</v>
      </c>
      <c r="K40" s="15">
        <f t="shared" si="17"/>
        <v>0</v>
      </c>
      <c r="L40" s="14">
        <v>0</v>
      </c>
      <c r="M40" s="15">
        <f t="shared" si="20"/>
        <v>0</v>
      </c>
      <c r="N40" s="14">
        <f t="shared" si="4"/>
        <v>0</v>
      </c>
      <c r="O40" s="15">
        <f t="shared" si="5"/>
        <v>0</v>
      </c>
      <c r="P40" s="14">
        <v>5</v>
      </c>
      <c r="Q40" s="15">
        <f t="shared" si="18"/>
        <v>100</v>
      </c>
      <c r="R40" s="14">
        <v>1</v>
      </c>
      <c r="S40" s="15">
        <f t="shared" si="7"/>
        <v>50</v>
      </c>
      <c r="T40" s="14">
        <f t="shared" si="8"/>
        <v>6</v>
      </c>
      <c r="U40" s="15">
        <f t="shared" si="9"/>
        <v>85.714285714285708</v>
      </c>
      <c r="V40" s="16">
        <f t="shared" si="10"/>
        <v>5</v>
      </c>
      <c r="W40" s="15">
        <f t="shared" si="19"/>
        <v>100</v>
      </c>
      <c r="X40" s="16">
        <f t="shared" si="12"/>
        <v>1</v>
      </c>
      <c r="Y40" s="15">
        <f t="shared" si="13"/>
        <v>50</v>
      </c>
      <c r="Z40" s="16">
        <f t="shared" si="14"/>
        <v>6</v>
      </c>
      <c r="AA40" s="15">
        <f t="shared" si="15"/>
        <v>85.714285714285708</v>
      </c>
      <c r="AB40" s="17">
        <v>0</v>
      </c>
      <c r="AC40" s="18">
        <f t="shared" si="16"/>
        <v>0</v>
      </c>
    </row>
    <row r="41" spans="1:29">
      <c r="A41" s="12"/>
      <c r="B41" s="13"/>
      <c r="C41" s="13" t="s">
        <v>26</v>
      </c>
      <c r="D41" s="14">
        <v>7</v>
      </c>
      <c r="E41" s="14">
        <v>0</v>
      </c>
      <c r="F41" s="14">
        <f t="shared" si="0"/>
        <v>7</v>
      </c>
      <c r="G41" s="14">
        <v>38</v>
      </c>
      <c r="H41" s="14">
        <v>40</v>
      </c>
      <c r="I41" s="14">
        <f t="shared" si="1"/>
        <v>78</v>
      </c>
      <c r="J41" s="14">
        <v>0</v>
      </c>
      <c r="K41" s="15">
        <f t="shared" si="17"/>
        <v>0</v>
      </c>
      <c r="L41" s="14">
        <v>0</v>
      </c>
      <c r="M41" s="15">
        <v>0</v>
      </c>
      <c r="N41" s="14">
        <f t="shared" si="4"/>
        <v>0</v>
      </c>
      <c r="O41" s="15">
        <f t="shared" si="5"/>
        <v>0</v>
      </c>
      <c r="P41" s="14">
        <v>36</v>
      </c>
      <c r="Q41" s="15">
        <f t="shared" si="18"/>
        <v>94.73684210526315</v>
      </c>
      <c r="R41" s="14">
        <v>38</v>
      </c>
      <c r="S41" s="15">
        <f t="shared" si="7"/>
        <v>95</v>
      </c>
      <c r="T41" s="14">
        <f t="shared" si="8"/>
        <v>74</v>
      </c>
      <c r="U41" s="15">
        <f t="shared" si="9"/>
        <v>94.871794871794862</v>
      </c>
      <c r="V41" s="16">
        <f t="shared" si="10"/>
        <v>36</v>
      </c>
      <c r="W41" s="15">
        <f t="shared" si="19"/>
        <v>94.73684210526315</v>
      </c>
      <c r="X41" s="16">
        <f t="shared" si="12"/>
        <v>38</v>
      </c>
      <c r="Y41" s="15">
        <f t="shared" si="13"/>
        <v>95</v>
      </c>
      <c r="Z41" s="16">
        <f t="shared" si="14"/>
        <v>74</v>
      </c>
      <c r="AA41" s="15">
        <f t="shared" si="15"/>
        <v>94.871794871794862</v>
      </c>
      <c r="AB41" s="17">
        <v>4</v>
      </c>
      <c r="AC41" s="18">
        <f t="shared" si="16"/>
        <v>5.1282051282051277</v>
      </c>
    </row>
    <row r="42" spans="1:29">
      <c r="A42" s="12"/>
      <c r="B42" s="13"/>
      <c r="C42" s="13" t="s">
        <v>13</v>
      </c>
      <c r="D42" s="14">
        <v>0</v>
      </c>
      <c r="E42" s="14">
        <v>0</v>
      </c>
      <c r="F42" s="14">
        <f t="shared" si="0"/>
        <v>0</v>
      </c>
      <c r="G42" s="14">
        <v>0</v>
      </c>
      <c r="H42" s="14">
        <v>0</v>
      </c>
      <c r="I42" s="14">
        <f t="shared" si="1"/>
        <v>0</v>
      </c>
      <c r="J42" s="14">
        <v>0</v>
      </c>
      <c r="K42" s="15">
        <v>0</v>
      </c>
      <c r="L42" s="14">
        <v>0</v>
      </c>
      <c r="M42" s="15">
        <v>0</v>
      </c>
      <c r="N42" s="14">
        <f t="shared" si="4"/>
        <v>0</v>
      </c>
      <c r="O42" s="15">
        <v>0</v>
      </c>
      <c r="P42" s="14">
        <v>0</v>
      </c>
      <c r="Q42" s="15">
        <v>0</v>
      </c>
      <c r="R42" s="14">
        <v>0</v>
      </c>
      <c r="S42" s="15">
        <v>0</v>
      </c>
      <c r="T42" s="14">
        <f t="shared" si="8"/>
        <v>0</v>
      </c>
      <c r="U42" s="15">
        <v>0</v>
      </c>
      <c r="V42" s="16">
        <f t="shared" si="10"/>
        <v>0</v>
      </c>
      <c r="W42" s="15">
        <v>0</v>
      </c>
      <c r="X42" s="16">
        <f t="shared" si="12"/>
        <v>0</v>
      </c>
      <c r="Y42" s="15">
        <v>0</v>
      </c>
      <c r="Z42" s="16">
        <f t="shared" si="14"/>
        <v>0</v>
      </c>
      <c r="AA42" s="15">
        <v>0</v>
      </c>
      <c r="AB42" s="17">
        <v>0</v>
      </c>
      <c r="AC42" s="18">
        <v>0</v>
      </c>
    </row>
    <row r="43" spans="1:29">
      <c r="A43" s="12"/>
      <c r="B43" s="13"/>
      <c r="C43" s="13" t="s">
        <v>14</v>
      </c>
      <c r="D43" s="14">
        <v>0</v>
      </c>
      <c r="E43" s="14">
        <v>3</v>
      </c>
      <c r="F43" s="14">
        <f t="shared" si="0"/>
        <v>3</v>
      </c>
      <c r="G43" s="14">
        <v>1</v>
      </c>
      <c r="H43" s="14">
        <v>4</v>
      </c>
      <c r="I43" s="14">
        <f t="shared" si="1"/>
        <v>5</v>
      </c>
      <c r="J43" s="14">
        <v>0</v>
      </c>
      <c r="K43" s="15">
        <v>0</v>
      </c>
      <c r="L43" s="14">
        <v>0</v>
      </c>
      <c r="M43" s="15">
        <f>L43/E43*100</f>
        <v>0</v>
      </c>
      <c r="N43" s="14">
        <f t="shared" si="4"/>
        <v>0</v>
      </c>
      <c r="O43" s="15">
        <f t="shared" ref="O43:O46" si="21">N43/F43*100</f>
        <v>0</v>
      </c>
      <c r="P43" s="14">
        <v>1</v>
      </c>
      <c r="Q43" s="15">
        <f t="shared" ref="Q43:Q46" si="22">P43/G43*100</f>
        <v>100</v>
      </c>
      <c r="R43" s="14">
        <v>4</v>
      </c>
      <c r="S43" s="15">
        <f t="shared" ref="S43:S46" si="23">R43/H43*100</f>
        <v>100</v>
      </c>
      <c r="T43" s="14">
        <f t="shared" si="8"/>
        <v>5</v>
      </c>
      <c r="U43" s="15">
        <f t="shared" ref="U43:U46" si="24">T43/I43*100</f>
        <v>100</v>
      </c>
      <c r="V43" s="16">
        <f t="shared" si="10"/>
        <v>1</v>
      </c>
      <c r="W43" s="15">
        <f t="shared" ref="W43:W46" si="25">V43/G43*100</f>
        <v>100</v>
      </c>
      <c r="X43" s="16">
        <f t="shared" si="12"/>
        <v>4</v>
      </c>
      <c r="Y43" s="15">
        <f t="shared" ref="Y43:Y46" si="26">X43/H43*100</f>
        <v>100</v>
      </c>
      <c r="Z43" s="16">
        <f t="shared" si="14"/>
        <v>5</v>
      </c>
      <c r="AA43" s="15">
        <f t="shared" ref="AA43:AA46" si="27">Z43/I43*100</f>
        <v>100</v>
      </c>
      <c r="AB43" s="17">
        <v>0</v>
      </c>
      <c r="AC43" s="18">
        <f t="shared" ref="AC43:AC46" si="28">AB43/I43*100</f>
        <v>0</v>
      </c>
    </row>
    <row r="44" spans="1:29">
      <c r="A44" s="12"/>
      <c r="B44" s="13"/>
      <c r="C44" s="13" t="s">
        <v>15</v>
      </c>
      <c r="D44" s="14">
        <v>4</v>
      </c>
      <c r="E44" s="14">
        <v>0</v>
      </c>
      <c r="F44" s="14">
        <f t="shared" si="0"/>
        <v>4</v>
      </c>
      <c r="G44" s="14">
        <v>16</v>
      </c>
      <c r="H44" s="14">
        <v>21</v>
      </c>
      <c r="I44" s="14">
        <f t="shared" si="1"/>
        <v>37</v>
      </c>
      <c r="J44" s="14">
        <v>0</v>
      </c>
      <c r="K44" s="15">
        <f t="shared" ref="K44:K46" si="29">J44/D44*100</f>
        <v>0</v>
      </c>
      <c r="L44" s="14">
        <v>0</v>
      </c>
      <c r="M44" s="15">
        <v>0</v>
      </c>
      <c r="N44" s="14">
        <f t="shared" si="4"/>
        <v>0</v>
      </c>
      <c r="O44" s="15">
        <f t="shared" si="21"/>
        <v>0</v>
      </c>
      <c r="P44" s="14">
        <v>10</v>
      </c>
      <c r="Q44" s="15">
        <f t="shared" si="22"/>
        <v>62.5</v>
      </c>
      <c r="R44" s="14">
        <v>18</v>
      </c>
      <c r="S44" s="15">
        <f t="shared" si="23"/>
        <v>85.714285714285708</v>
      </c>
      <c r="T44" s="14">
        <f t="shared" si="8"/>
        <v>28</v>
      </c>
      <c r="U44" s="15">
        <f t="shared" si="24"/>
        <v>75.675675675675677</v>
      </c>
      <c r="V44" s="16">
        <f t="shared" si="10"/>
        <v>10</v>
      </c>
      <c r="W44" s="15">
        <f t="shared" si="25"/>
        <v>62.5</v>
      </c>
      <c r="X44" s="16">
        <f t="shared" si="12"/>
        <v>18</v>
      </c>
      <c r="Y44" s="15">
        <f t="shared" si="26"/>
        <v>85.714285714285708</v>
      </c>
      <c r="Z44" s="16">
        <f t="shared" si="14"/>
        <v>28</v>
      </c>
      <c r="AA44" s="15">
        <f t="shared" si="27"/>
        <v>75.675675675675677</v>
      </c>
      <c r="AB44" s="17">
        <v>4</v>
      </c>
      <c r="AC44" s="18">
        <f t="shared" si="28"/>
        <v>10.810810810810811</v>
      </c>
    </row>
    <row r="45" spans="1:29">
      <c r="A45" s="12"/>
      <c r="B45" s="13"/>
      <c r="C45" s="13" t="s">
        <v>16</v>
      </c>
      <c r="D45" s="14">
        <v>23</v>
      </c>
      <c r="E45" s="14">
        <v>9</v>
      </c>
      <c r="F45" s="14">
        <f t="shared" si="0"/>
        <v>32</v>
      </c>
      <c r="G45" s="14">
        <v>157</v>
      </c>
      <c r="H45" s="14">
        <v>149</v>
      </c>
      <c r="I45" s="14">
        <f t="shared" si="1"/>
        <v>306</v>
      </c>
      <c r="J45" s="14">
        <v>2</v>
      </c>
      <c r="K45" s="15">
        <f t="shared" si="29"/>
        <v>8.695652173913043</v>
      </c>
      <c r="L45" s="14">
        <v>0</v>
      </c>
      <c r="M45" s="15">
        <f t="shared" ref="M45:M46" si="30">L45/E45*100</f>
        <v>0</v>
      </c>
      <c r="N45" s="14">
        <f t="shared" si="4"/>
        <v>2</v>
      </c>
      <c r="O45" s="15">
        <f t="shared" si="21"/>
        <v>6.25</v>
      </c>
      <c r="P45" s="14">
        <v>117</v>
      </c>
      <c r="Q45" s="15">
        <f t="shared" si="22"/>
        <v>74.522292993630572</v>
      </c>
      <c r="R45" s="14">
        <v>103</v>
      </c>
      <c r="S45" s="15">
        <f t="shared" si="23"/>
        <v>69.127516778523486</v>
      </c>
      <c r="T45" s="14">
        <f t="shared" si="8"/>
        <v>220</v>
      </c>
      <c r="U45" s="15">
        <f t="shared" si="24"/>
        <v>71.895424836601308</v>
      </c>
      <c r="V45" s="16">
        <f t="shared" si="10"/>
        <v>119</v>
      </c>
      <c r="W45" s="15">
        <f t="shared" si="25"/>
        <v>75.796178343949052</v>
      </c>
      <c r="X45" s="16">
        <f t="shared" si="12"/>
        <v>103</v>
      </c>
      <c r="Y45" s="15">
        <f t="shared" si="26"/>
        <v>69.127516778523486</v>
      </c>
      <c r="Z45" s="16">
        <f t="shared" si="14"/>
        <v>222</v>
      </c>
      <c r="AA45" s="15">
        <f t="shared" si="27"/>
        <v>72.549019607843135</v>
      </c>
      <c r="AB45" s="17">
        <v>2</v>
      </c>
      <c r="AC45" s="18">
        <f t="shared" si="28"/>
        <v>0.65359477124183007</v>
      </c>
    </row>
    <row r="46" spans="1:29">
      <c r="A46" s="12"/>
      <c r="B46" s="13"/>
      <c r="C46" s="13" t="s">
        <v>17</v>
      </c>
      <c r="D46" s="14">
        <v>12</v>
      </c>
      <c r="E46" s="14">
        <v>10</v>
      </c>
      <c r="F46" s="14">
        <f t="shared" si="0"/>
        <v>22</v>
      </c>
      <c r="G46" s="14">
        <v>57</v>
      </c>
      <c r="H46" s="14">
        <v>50</v>
      </c>
      <c r="I46" s="14">
        <f t="shared" si="1"/>
        <v>107</v>
      </c>
      <c r="J46" s="14">
        <v>0</v>
      </c>
      <c r="K46" s="15">
        <f t="shared" si="29"/>
        <v>0</v>
      </c>
      <c r="L46" s="14">
        <v>0</v>
      </c>
      <c r="M46" s="15">
        <f t="shared" si="30"/>
        <v>0</v>
      </c>
      <c r="N46" s="14">
        <f t="shared" si="4"/>
        <v>0</v>
      </c>
      <c r="O46" s="15">
        <f t="shared" si="21"/>
        <v>0</v>
      </c>
      <c r="P46" s="14">
        <v>53</v>
      </c>
      <c r="Q46" s="15">
        <f t="shared" si="22"/>
        <v>92.982456140350877</v>
      </c>
      <c r="R46" s="14">
        <v>49</v>
      </c>
      <c r="S46" s="15">
        <f t="shared" si="23"/>
        <v>98</v>
      </c>
      <c r="T46" s="14">
        <f t="shared" si="8"/>
        <v>102</v>
      </c>
      <c r="U46" s="15">
        <f t="shared" si="24"/>
        <v>95.327102803738313</v>
      </c>
      <c r="V46" s="16">
        <f t="shared" si="10"/>
        <v>53</v>
      </c>
      <c r="W46" s="15">
        <f t="shared" si="25"/>
        <v>92.982456140350877</v>
      </c>
      <c r="X46" s="16">
        <f t="shared" si="12"/>
        <v>49</v>
      </c>
      <c r="Y46" s="15">
        <f t="shared" si="26"/>
        <v>98</v>
      </c>
      <c r="Z46" s="16">
        <f t="shared" si="14"/>
        <v>102</v>
      </c>
      <c r="AA46" s="15">
        <f t="shared" si="27"/>
        <v>95.327102803738313</v>
      </c>
      <c r="AB46" s="17">
        <v>1</v>
      </c>
      <c r="AC46" s="18">
        <f t="shared" si="28"/>
        <v>0.93457943925233633</v>
      </c>
    </row>
    <row r="47" spans="1:29">
      <c r="A47" s="12"/>
      <c r="B47" s="13"/>
      <c r="C47" s="13" t="s">
        <v>18</v>
      </c>
      <c r="D47" s="14">
        <v>0</v>
      </c>
      <c r="E47" s="14">
        <v>0</v>
      </c>
      <c r="F47" s="14">
        <f t="shared" si="0"/>
        <v>0</v>
      </c>
      <c r="G47" s="14">
        <v>0</v>
      </c>
      <c r="H47" s="14">
        <v>0</v>
      </c>
      <c r="I47" s="14">
        <f t="shared" si="1"/>
        <v>0</v>
      </c>
      <c r="J47" s="14">
        <v>0</v>
      </c>
      <c r="K47" s="15">
        <v>0</v>
      </c>
      <c r="L47" s="14">
        <v>0</v>
      </c>
      <c r="M47" s="15">
        <v>0</v>
      </c>
      <c r="N47" s="14">
        <f t="shared" si="4"/>
        <v>0</v>
      </c>
      <c r="O47" s="15">
        <v>0</v>
      </c>
      <c r="P47" s="14">
        <v>0</v>
      </c>
      <c r="Q47" s="15">
        <v>0</v>
      </c>
      <c r="R47" s="14">
        <v>0</v>
      </c>
      <c r="S47" s="15">
        <v>0</v>
      </c>
      <c r="T47" s="14">
        <f t="shared" si="8"/>
        <v>0</v>
      </c>
      <c r="U47" s="15">
        <v>0</v>
      </c>
      <c r="V47" s="16">
        <f t="shared" si="10"/>
        <v>0</v>
      </c>
      <c r="W47" s="15">
        <v>0</v>
      </c>
      <c r="X47" s="16">
        <f t="shared" si="12"/>
        <v>0</v>
      </c>
      <c r="Y47" s="15">
        <v>0</v>
      </c>
      <c r="Z47" s="16">
        <f t="shared" si="14"/>
        <v>0</v>
      </c>
      <c r="AA47" s="15">
        <v>0</v>
      </c>
      <c r="AB47" s="17">
        <v>0</v>
      </c>
      <c r="AC47" s="18">
        <v>0</v>
      </c>
    </row>
    <row r="48" spans="1:29">
      <c r="A48" s="12"/>
      <c r="B48" s="13"/>
      <c r="C48" s="13" t="s">
        <v>19</v>
      </c>
      <c r="D48" s="14">
        <v>1</v>
      </c>
      <c r="E48" s="14">
        <v>0</v>
      </c>
      <c r="F48" s="14">
        <f t="shared" si="0"/>
        <v>1</v>
      </c>
      <c r="G48" s="14">
        <v>1</v>
      </c>
      <c r="H48" s="14">
        <v>0</v>
      </c>
      <c r="I48" s="14">
        <f t="shared" si="1"/>
        <v>1</v>
      </c>
      <c r="J48" s="14">
        <v>0</v>
      </c>
      <c r="K48" s="15">
        <f t="shared" ref="K48:K49" si="31">J48/D48*100</f>
        <v>0</v>
      </c>
      <c r="L48" s="14">
        <v>0</v>
      </c>
      <c r="M48" s="15">
        <v>0</v>
      </c>
      <c r="N48" s="14">
        <f t="shared" si="4"/>
        <v>0</v>
      </c>
      <c r="O48" s="15">
        <f t="shared" ref="O48:O49" si="32">N48/F48*100</f>
        <v>0</v>
      </c>
      <c r="P48" s="14">
        <v>1</v>
      </c>
      <c r="Q48" s="15">
        <f t="shared" ref="Q48:Q49" si="33">P48/G48*100</f>
        <v>100</v>
      </c>
      <c r="R48" s="14">
        <v>0</v>
      </c>
      <c r="S48" s="15">
        <v>0</v>
      </c>
      <c r="T48" s="14">
        <f t="shared" si="8"/>
        <v>1</v>
      </c>
      <c r="U48" s="15">
        <f t="shared" ref="U48:U49" si="34">T48/I48*100</f>
        <v>100</v>
      </c>
      <c r="V48" s="16">
        <f t="shared" si="10"/>
        <v>1</v>
      </c>
      <c r="W48" s="15">
        <f t="shared" ref="W48:W49" si="35">V48/G48*100</f>
        <v>100</v>
      </c>
      <c r="X48" s="16">
        <f t="shared" si="12"/>
        <v>0</v>
      </c>
      <c r="Y48" s="15">
        <v>0</v>
      </c>
      <c r="Z48" s="16">
        <f t="shared" si="14"/>
        <v>1</v>
      </c>
      <c r="AA48" s="15">
        <f t="shared" ref="AA48:AA49" si="36">Z48/I48*100</f>
        <v>100</v>
      </c>
      <c r="AB48" s="17">
        <v>0</v>
      </c>
      <c r="AC48" s="18">
        <f t="shared" ref="AC48:AC49" si="37">AB48/I48*100</f>
        <v>0</v>
      </c>
    </row>
    <row r="49" spans="1:29" ht="15.75">
      <c r="A49" s="19" t="s">
        <v>20</v>
      </c>
      <c r="B49" s="19"/>
      <c r="C49" s="19"/>
      <c r="D49" s="20">
        <f t="shared" ref="D49:J49" si="38">SUM(D10:D48)</f>
        <v>305</v>
      </c>
      <c r="E49" s="20">
        <f t="shared" si="38"/>
        <v>173</v>
      </c>
      <c r="F49" s="20">
        <f t="shared" si="38"/>
        <v>478</v>
      </c>
      <c r="G49" s="20">
        <f t="shared" si="38"/>
        <v>729</v>
      </c>
      <c r="H49" s="20">
        <f t="shared" si="38"/>
        <v>577</v>
      </c>
      <c r="I49" s="20">
        <f t="shared" si="38"/>
        <v>1306</v>
      </c>
      <c r="J49" s="20">
        <f t="shared" si="38"/>
        <v>191</v>
      </c>
      <c r="K49" s="21">
        <f t="shared" si="31"/>
        <v>62.622950819672127</v>
      </c>
      <c r="L49" s="20">
        <f>SUM(L10:L48)</f>
        <v>114</v>
      </c>
      <c r="M49" s="21">
        <f>L49/E49*100</f>
        <v>65.895953757225428</v>
      </c>
      <c r="N49" s="20">
        <f>SUM(N10:N48)</f>
        <v>305</v>
      </c>
      <c r="O49" s="21">
        <f t="shared" si="32"/>
        <v>63.807531380753133</v>
      </c>
      <c r="P49" s="20">
        <f>SUM(P10:P48)</f>
        <v>433</v>
      </c>
      <c r="Q49" s="21">
        <f t="shared" si="33"/>
        <v>59.396433470507546</v>
      </c>
      <c r="R49" s="20">
        <f>SUM(R10:R48)</f>
        <v>391</v>
      </c>
      <c r="S49" s="21">
        <f>R49/H49*100</f>
        <v>67.764298093587527</v>
      </c>
      <c r="T49" s="20">
        <f>SUM(T10:T48)</f>
        <v>824</v>
      </c>
      <c r="U49" s="21">
        <f t="shared" si="34"/>
        <v>63.093415007656972</v>
      </c>
      <c r="V49" s="22">
        <f t="shared" si="10"/>
        <v>624</v>
      </c>
      <c r="W49" s="21">
        <f t="shared" si="35"/>
        <v>85.596707818930042</v>
      </c>
      <c r="X49" s="22">
        <f t="shared" si="12"/>
        <v>505</v>
      </c>
      <c r="Y49" s="21">
        <f>X49/H49*100</f>
        <v>87.521663778162917</v>
      </c>
      <c r="Z49" s="22">
        <f t="shared" si="14"/>
        <v>1129</v>
      </c>
      <c r="AA49" s="21">
        <f t="shared" si="36"/>
        <v>86.447166921898926</v>
      </c>
      <c r="AB49" s="23">
        <f>SUM(AB10:AB48)</f>
        <v>56</v>
      </c>
      <c r="AC49" s="24">
        <f t="shared" si="37"/>
        <v>4.2879019908116387</v>
      </c>
    </row>
    <row r="50" spans="1:29">
      <c r="A50" s="6"/>
      <c r="B50" s="5"/>
      <c r="C50" s="5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25"/>
      <c r="W50" s="25"/>
      <c r="X50" s="25"/>
      <c r="Y50" s="6"/>
      <c r="Z50" s="6"/>
      <c r="AA50" s="6"/>
      <c r="AB50" s="6"/>
      <c r="AC50" s="6"/>
    </row>
    <row r="51" spans="1:29">
      <c r="A51" s="26" t="s">
        <v>27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>
      <c r="A52" s="26" t="s">
        <v>28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>
      <c r="A53" s="26"/>
      <c r="B53" s="26" t="s">
        <v>29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>
      <c r="A54" s="26"/>
      <c r="B54" s="26" t="s">
        <v>30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>
      <c r="A55" s="26"/>
      <c r="B55" s="26" t="s">
        <v>31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</sheetData>
  <mergeCells count="20">
    <mergeCell ref="T7:U7"/>
    <mergeCell ref="V7:W7"/>
    <mergeCell ref="X7:Y7"/>
    <mergeCell ref="Z7:AA7"/>
    <mergeCell ref="A2:AC2"/>
    <mergeCell ref="A5:C5"/>
    <mergeCell ref="A6:A8"/>
    <mergeCell ref="B6:B8"/>
    <mergeCell ref="C6:C8"/>
    <mergeCell ref="D6:F7"/>
    <mergeCell ref="G6:I7"/>
    <mergeCell ref="J6:O6"/>
    <mergeCell ref="P6:U6"/>
    <mergeCell ref="V6:AA6"/>
    <mergeCell ref="AB6:AC7"/>
    <mergeCell ref="J7:K7"/>
    <mergeCell ref="L7:M7"/>
    <mergeCell ref="N7:O7"/>
    <mergeCell ref="P7:Q7"/>
    <mergeCell ref="R7:S7"/>
  </mergeCells>
  <pageMargins left="0.7" right="0.7" top="0.75" bottom="0.75" header="0.3" footer="0.3"/>
  <pageSetup paperSize="346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Karya Artha</dc:creator>
  <cp:lastModifiedBy>Lenovo</cp:lastModifiedBy>
  <cp:lastPrinted>2025-11-13T04:24:44Z</cp:lastPrinted>
  <dcterms:created xsi:type="dcterms:W3CDTF">2025-03-18T05:27:07Z</dcterms:created>
  <dcterms:modified xsi:type="dcterms:W3CDTF">2025-11-13T04:27:17Z</dcterms:modified>
</cp:coreProperties>
</file>