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2DA93B63-5CF5-4BDC-BA46-2B2CECD940E8}" xr6:coauthVersionLast="47" xr6:coauthVersionMax="47" xr10:uidLastSave="{00000000-0000-0000-0000-000000000000}"/>
  <bookViews>
    <workbookView xWindow="-120" yWindow="-120" windowWidth="20730" windowHeight="11040" xr2:uid="{1D9BD7B4-D09A-40FA-A724-5C33F41B0084}"/>
  </bookViews>
  <sheets>
    <sheet name="49. Status Gizi balita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8" i="1" l="1"/>
  <c r="R48" i="1" s="1"/>
  <c r="O48" i="1"/>
  <c r="P48" i="1" s="1"/>
  <c r="M48" i="1"/>
  <c r="N48" i="1" s="1"/>
  <c r="K48" i="1"/>
  <c r="L48" i="1" s="1"/>
  <c r="J48" i="1"/>
  <c r="H48" i="1"/>
  <c r="I48" i="1" s="1"/>
  <c r="G48" i="1"/>
  <c r="F48" i="1"/>
  <c r="E48" i="1"/>
  <c r="D48" i="1"/>
  <c r="R46" i="1"/>
  <c r="P46" i="1"/>
  <c r="N46" i="1"/>
  <c r="L46" i="1"/>
  <c r="I46" i="1"/>
  <c r="F46" i="1"/>
  <c r="D46" i="1"/>
  <c r="R45" i="1"/>
  <c r="P45" i="1"/>
  <c r="N45" i="1"/>
  <c r="L45" i="1"/>
  <c r="I45" i="1"/>
  <c r="D45" i="1"/>
  <c r="F45" i="1" s="1"/>
  <c r="R44" i="1"/>
  <c r="P44" i="1"/>
  <c r="N44" i="1"/>
  <c r="L44" i="1"/>
  <c r="I44" i="1"/>
  <c r="D44" i="1"/>
  <c r="F44" i="1" s="1"/>
  <c r="R43" i="1"/>
  <c r="P43" i="1"/>
  <c r="N43" i="1"/>
  <c r="L43" i="1"/>
  <c r="I43" i="1"/>
  <c r="F43" i="1"/>
  <c r="D43" i="1"/>
  <c r="R42" i="1"/>
  <c r="P42" i="1"/>
  <c r="N42" i="1"/>
  <c r="L42" i="1"/>
  <c r="I42" i="1"/>
  <c r="F42" i="1"/>
  <c r="D42" i="1"/>
  <c r="R41" i="1"/>
  <c r="P41" i="1"/>
  <c r="N41" i="1"/>
  <c r="L41" i="1"/>
  <c r="I41" i="1"/>
  <c r="D41" i="1"/>
  <c r="F41" i="1" s="1"/>
  <c r="R40" i="1"/>
  <c r="P40" i="1"/>
  <c r="N40" i="1"/>
  <c r="L40" i="1"/>
  <c r="I40" i="1"/>
  <c r="D40" i="1"/>
  <c r="F40" i="1" s="1"/>
  <c r="R39" i="1"/>
  <c r="P39" i="1"/>
  <c r="N39" i="1"/>
  <c r="L39" i="1"/>
  <c r="I39" i="1"/>
  <c r="D39" i="1"/>
  <c r="F39" i="1" s="1"/>
  <c r="R38" i="1"/>
  <c r="P38" i="1"/>
  <c r="N38" i="1"/>
  <c r="L38" i="1"/>
  <c r="I38" i="1"/>
  <c r="F38" i="1"/>
  <c r="D38" i="1"/>
  <c r="R37" i="1"/>
  <c r="P37" i="1"/>
  <c r="N37" i="1"/>
  <c r="L37" i="1"/>
  <c r="I37" i="1"/>
  <c r="D37" i="1"/>
  <c r="F37" i="1" s="1"/>
  <c r="R36" i="1"/>
  <c r="P36" i="1"/>
  <c r="N36" i="1"/>
  <c r="L36" i="1"/>
  <c r="I36" i="1"/>
  <c r="D36" i="1"/>
  <c r="F36" i="1" s="1"/>
  <c r="R35" i="1"/>
  <c r="P35" i="1"/>
  <c r="N35" i="1"/>
  <c r="L35" i="1"/>
  <c r="I35" i="1"/>
  <c r="F35" i="1"/>
  <c r="D35" i="1"/>
  <c r="R34" i="1"/>
  <c r="P34" i="1"/>
  <c r="N34" i="1"/>
  <c r="L34" i="1"/>
  <c r="I34" i="1"/>
  <c r="F34" i="1"/>
  <c r="D34" i="1"/>
  <c r="R33" i="1"/>
  <c r="P33" i="1"/>
  <c r="N33" i="1"/>
  <c r="L33" i="1"/>
  <c r="I33" i="1"/>
  <c r="D33" i="1"/>
  <c r="F33" i="1" s="1"/>
  <c r="R32" i="1"/>
  <c r="P32" i="1"/>
  <c r="N32" i="1"/>
  <c r="L32" i="1"/>
  <c r="I32" i="1"/>
  <c r="D32" i="1"/>
  <c r="F32" i="1" s="1"/>
  <c r="R31" i="1"/>
  <c r="P31" i="1"/>
  <c r="N31" i="1"/>
  <c r="L31" i="1"/>
  <c r="I31" i="1"/>
  <c r="F31" i="1"/>
  <c r="D31" i="1"/>
  <c r="R30" i="1"/>
  <c r="P30" i="1"/>
  <c r="N30" i="1"/>
  <c r="L30" i="1"/>
  <c r="I30" i="1"/>
  <c r="F30" i="1"/>
  <c r="D30" i="1"/>
  <c r="R29" i="1"/>
  <c r="P29" i="1"/>
  <c r="N29" i="1"/>
  <c r="L29" i="1"/>
  <c r="I29" i="1"/>
  <c r="D29" i="1"/>
  <c r="F29" i="1" s="1"/>
  <c r="R28" i="1"/>
  <c r="P28" i="1"/>
  <c r="N28" i="1"/>
  <c r="L28" i="1"/>
  <c r="I28" i="1"/>
  <c r="D28" i="1"/>
  <c r="F28" i="1" s="1"/>
  <c r="R27" i="1"/>
  <c r="P27" i="1"/>
  <c r="N27" i="1"/>
  <c r="L27" i="1"/>
  <c r="I27" i="1"/>
  <c r="F27" i="1"/>
  <c r="D27" i="1"/>
  <c r="R26" i="1"/>
  <c r="P26" i="1"/>
  <c r="N26" i="1"/>
  <c r="L26" i="1"/>
  <c r="I26" i="1"/>
  <c r="F26" i="1"/>
  <c r="D26" i="1"/>
  <c r="R25" i="1"/>
  <c r="P25" i="1"/>
  <c r="N25" i="1"/>
  <c r="L25" i="1"/>
  <c r="I25" i="1"/>
  <c r="D25" i="1"/>
  <c r="F25" i="1" s="1"/>
  <c r="R24" i="1"/>
  <c r="P24" i="1"/>
  <c r="N24" i="1"/>
  <c r="L24" i="1"/>
  <c r="I24" i="1"/>
  <c r="D24" i="1"/>
  <c r="F24" i="1" s="1"/>
  <c r="R23" i="1"/>
  <c r="P23" i="1"/>
  <c r="N23" i="1"/>
  <c r="L23" i="1"/>
  <c r="I23" i="1"/>
  <c r="F23" i="1"/>
  <c r="D23" i="1"/>
  <c r="R22" i="1"/>
  <c r="P22" i="1"/>
  <c r="N22" i="1"/>
  <c r="L22" i="1"/>
  <c r="I22" i="1"/>
  <c r="F22" i="1"/>
  <c r="D22" i="1"/>
  <c r="R21" i="1"/>
  <c r="P21" i="1"/>
  <c r="N21" i="1"/>
  <c r="L21" i="1"/>
  <c r="I21" i="1"/>
  <c r="D21" i="1"/>
  <c r="F21" i="1" s="1"/>
  <c r="R20" i="1"/>
  <c r="P20" i="1"/>
  <c r="N20" i="1"/>
  <c r="L20" i="1"/>
  <c r="I20" i="1"/>
  <c r="D20" i="1"/>
  <c r="F20" i="1" s="1"/>
  <c r="R19" i="1"/>
  <c r="P19" i="1"/>
  <c r="N19" i="1"/>
  <c r="L19" i="1"/>
  <c r="I19" i="1"/>
  <c r="F19" i="1"/>
  <c r="D19" i="1"/>
  <c r="R18" i="1"/>
  <c r="P18" i="1"/>
  <c r="N18" i="1"/>
  <c r="L18" i="1"/>
  <c r="I18" i="1"/>
  <c r="F18" i="1"/>
  <c r="D18" i="1"/>
  <c r="R17" i="1"/>
  <c r="P17" i="1"/>
  <c r="N17" i="1"/>
  <c r="L17" i="1"/>
  <c r="I17" i="1"/>
  <c r="D17" i="1"/>
  <c r="F17" i="1" s="1"/>
  <c r="R16" i="1"/>
  <c r="P16" i="1"/>
  <c r="N16" i="1"/>
  <c r="L16" i="1"/>
  <c r="I16" i="1"/>
  <c r="D16" i="1"/>
  <c r="F16" i="1" s="1"/>
  <c r="R15" i="1"/>
  <c r="P15" i="1"/>
  <c r="N15" i="1"/>
  <c r="L15" i="1"/>
  <c r="I15" i="1"/>
  <c r="F15" i="1"/>
  <c r="D15" i="1"/>
  <c r="G5" i="1"/>
  <c r="F5" i="1"/>
  <c r="G4" i="1"/>
  <c r="F4" i="1"/>
</calcChain>
</file>

<file path=xl/sharedStrings.xml><?xml version="1.0" encoding="utf-8"?>
<sst xmlns="http://schemas.openxmlformats.org/spreadsheetml/2006/main" count="85" uniqueCount="56">
  <si>
    <t>STATUS GIZI BALITA  BERDASARKAN INDEKS BB/U, TB/U, DAN BB/TB DAN TATA LAKSANA MENURUT KECAMATAN DAN PUSKESMAS</t>
  </si>
  <si>
    <t>TABEL 49</t>
  </si>
  <si>
    <t>STATUS GIZI BALITA BERDASARKAN INDEKS BB/U, TB/U, DAN BB/TB DAN TATA LAKSANA MENURUT KECAMATAN DAN PUSKESMAS</t>
  </si>
  <si>
    <t>KABUPATEN/KOTA</t>
  </si>
  <si>
    <t>PONOROGO</t>
  </si>
  <si>
    <t>TAHUN</t>
  </si>
  <si>
    <t>NO</t>
  </si>
  <si>
    <t>KECAMATAN</t>
  </si>
  <si>
    <t>PUSKESMAS</t>
  </si>
  <si>
    <t>JUMLAH BALITA YANG DITIMBANG</t>
  </si>
  <si>
    <t>BALITA BERAT BADAN KURANG (BB/U)</t>
  </si>
  <si>
    <t>JUMLAH BALITA YANG DIUKUR TINGGI BADAN</t>
  </si>
  <si>
    <t>BALITA PENDEK (TB/U)</t>
  </si>
  <si>
    <t>JUMLAH BALITA YANG DIUKUR BERAT BADAN &amp; TINGGI BADAN</t>
  </si>
  <si>
    <t>BALITA GIZI KURANG
(BB/TB : &lt; -2 s.d -3 SD)</t>
  </si>
  <si>
    <t>BALITA GIZI BURUK 
(BB/TB: &lt; -3 SD)</t>
  </si>
  <si>
    <t>BALITA GIZI KURANG MENDAPAT MAKANAN TAMBAHAN</t>
  </si>
  <si>
    <t>BALITA GIZI BURUK MENDAPAT TATALAKSANA</t>
  </si>
  <si>
    <t>JUMLAH</t>
  </si>
  <si>
    <t>%</t>
  </si>
  <si>
    <t xml:space="preserve">JUMLAH </t>
  </si>
  <si>
    <t>Ngrayun</t>
  </si>
  <si>
    <t>Selur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</si>
  <si>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</si>
  <si>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</si>
  <si>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</si>
  <si>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</si>
  <si>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</si>
  <si>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</si>
  <si>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</si>
  <si>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</si>
  <si>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</si>
  <si>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</si>
  <si>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</si>
  <si>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</si>
  <si>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</si>
  <si>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</si>
  <si>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</si>
  <si>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</si>
  <si>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</si>
  <si>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</si>
  <si>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</si>
  <si>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</si>
  <si>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</si>
  <si>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</si>
  <si>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</si>
  <si>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Ponorogo</t>
  </si>
  <si>
    <t>Po. Utara</t>
  </si>
  <si>
    <t>Po. Selatan</t>
  </si>
  <si>
    <t>Babadan</t>
  </si>
  <si>
    <t>Sukosari</t>
  </si>
  <si>
    <t>Jenangan</t>
  </si>
  <si>
    <t>Setono</t>
  </si>
  <si>
    <t>Ngebel</t>
  </si>
  <si>
    <t>TOTAL</t>
  </si>
  <si>
    <t>Sumber: ………………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</si>
</sst>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);\!\(#,##0\!\)"/>
  </numFmts>
  <fonts count="9">
    <font>
      <sz val="11"/>
      <color rgb="FF000000"/>
      <name val="Calibri"/>
      <scheme val="minor"/>
    </font>
    <font>
      <b/>
      <sz val="12"/>
      <color rgb="FF000000"/>
      <name val="Arial"/>
    </font>
    <font>
      <sz val="11"/>
      <color rgb="FF000000"/>
      <name val="Calibri"/>
    </font>
    <font>
      <sz val="11"/>
      <name val="Calibri"/>
    </font>
    <font>
      <b/>
      <i/>
      <sz val="9"/>
      <color rgb="FF000000"/>
      <name val="Arial"/>
    </font>
    <font>
      <b/>
      <i/>
      <sz val="12"/>
      <color rgb="FF000000"/>
      <name val="Arial"/>
    </font>
    <font>
      <sz val="12"/>
      <color rgb="FF000000"/>
      <name val="Arial"/>
    </font>
    <font>
      <sz val="11"/>
      <color rgb="FF000000"/>
      <name val="Arial"/>
    </font>
    <font>
      <sz val="12"/>
      <color rgb="FFFF000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2" fillId="0" borderId="7" xfId="0" applyFont="1" applyBorder="1"/>
    <xf numFmtId="3" fontId="6" fillId="0" borderId="8" xfId="0" applyNumberFormat="1" applyFont="1" applyBorder="1" applyAlignment="1">
      <alignment horizontal="right"/>
    </xf>
    <xf numFmtId="3" fontId="6" fillId="0" borderId="7" xfId="0" applyNumberFormat="1" applyFont="1" applyBorder="1"/>
    <xf numFmtId="164" fontId="6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vertical="center"/>
    </xf>
    <xf numFmtId="0" fontId="2" fillId="0" borderId="8" xfId="0" applyFont="1" applyBorder="1"/>
    <xf numFmtId="3" fontId="2" fillId="0" borderId="8" xfId="0" applyNumberFormat="1" applyFont="1" applyBorder="1"/>
    <xf numFmtId="164" fontId="2" fillId="0" borderId="7" xfId="0" applyNumberFormat="1" applyFont="1" applyBorder="1"/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3" fontId="1" fillId="0" borderId="11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6" fillId="0" borderId="0" xfId="0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Tabel%20Profilk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3"/>
      <sheetName val="1. Jml Pend"/>
      <sheetName val="2. Jns Kel n Umur"/>
      <sheetName val="3. Melek Huruf"/>
      <sheetName val="4. Fasyankes"/>
      <sheetName val="5. Kunjungan"/>
      <sheetName val="6. Pasien Mati"/>
      <sheetName val="7. BOR"/>
      <sheetName val="8. Penyakit Rajal"/>
      <sheetName val="9. Penyakit Ranap"/>
      <sheetName val="10. Penyakit Fatal"/>
      <sheetName val="11. Obat Esensial"/>
      <sheetName val="12.Posyandu"/>
      <sheetName val="13. Dokter"/>
      <sheetName val="14. Perawat Bidan"/>
      <sheetName val="15. KM KL Gizi"/>
      <sheetName val="16. Farm Psiko "/>
      <sheetName val="17. Biomedik Terapi Fisik Tekni"/>
      <sheetName val="18. Tenaga Penunjang "/>
      <sheetName val="19. JKN"/>
      <sheetName val="20. Anggaran "/>
      <sheetName val="21. Kelahiran jns kel"/>
      <sheetName val="22. Kelahiran kab"/>
      <sheetName val="23. Kematian Ibu"/>
      <sheetName val="24. Kematian kab"/>
      <sheetName val="25. Kematian penyebab"/>
      <sheetName val="26. Bumil Bulin Nifas "/>
      <sheetName val="27. Td WUS Hamil"/>
      <sheetName val="28. TTD Bumil"/>
      <sheetName val="29. KB Aktif"/>
      <sheetName val="30. PUS 4T"/>
      <sheetName val="31. KB Pasca Persalinan"/>
      <sheetName val="32. Kompikasi Kebidanan"/>
      <sheetName val="33. Komplikasi Neonatal"/>
      <sheetName val="34. Kematian Neo Bayi Balita"/>
      <sheetName val="35.Kematian Neo Bayi Balita PKM"/>
      <sheetName val="36. Kematian Neo Penyebab"/>
      <sheetName val="37. Kematian Anak Balita"/>
      <sheetName val="38. BBLR"/>
      <sheetName val="39. Kunjungan Neo"/>
      <sheetName val="40. BBL Mendapat IMD"/>
      <sheetName val="41. Imun Lengkap"/>
      <sheetName val="42. Imun Lengkap PKM "/>
      <sheetName val="43. Imun Bayi Lengkap"/>
      <sheetName val="44. Imunisasi Antigen Baru"/>
      <sheetName val="45. Imunisasi Baduta"/>
      <sheetName val="46. Vit A"/>
      <sheetName val="47. Balita"/>
      <sheetName val="48. Balita ditimbang"/>
      <sheetName val="49. Status Gizi balita"/>
      <sheetName val="50. Pend Dasar"/>
      <sheetName val="51. Imun Anak Sekolah"/>
      <sheetName val="52. Gilut"/>
      <sheetName val="53. Gilut SD"/>
      <sheetName val="54. Usipro"/>
      <sheetName val="55. Catin"/>
      <sheetName val="56. Usila"/>
      <sheetName val="57. Kesga"/>
      <sheetName val="58. Kelas Bumil"/>
      <sheetName val="59. Terduga TB"/>
      <sheetName val="60. Keberhasilan Pengobatan TB"/>
      <sheetName val="61. Pneumonia"/>
      <sheetName val="62. HIV"/>
      <sheetName val="63. ODHIV Baru"/>
      <sheetName val="64. Diare"/>
      <sheetName val="65. Hep B"/>
      <sheetName val="66. Bayi Reaktif HBsAg"/>
      <sheetName val="67. Kusta Baru"/>
      <sheetName val="68. Kusta Cacat"/>
      <sheetName val="69. Kusta"/>
      <sheetName val="70. Kusta Selesai Berobat"/>
      <sheetName val="71. AFP Non Polio"/>
      <sheetName val="72. PD3I"/>
      <sheetName val="73. KLB &lt;24jam"/>
      <sheetName val="74. KLB"/>
      <sheetName val="75. DBD"/>
      <sheetName val="76. Malaria "/>
      <sheetName val="77. Filariasis"/>
      <sheetName val="78. HT"/>
      <sheetName val="79. DM"/>
      <sheetName val="80. IVA Sadanis"/>
      <sheetName val="81. ODGJ"/>
      <sheetName val="82. Sarana Air Minum"/>
      <sheetName val="83. SKAMRT"/>
      <sheetName val="84. KK Sanitasi"/>
      <sheetName val="85. STBM"/>
      <sheetName val="86. TFU"/>
      <sheetName val="87. TPP"/>
      <sheetName val="88. Kualitas Udara"/>
    </sheetNames>
    <sheetDataSet>
      <sheetData sheetId="0"/>
      <sheetData sheetId="1"/>
      <sheetData sheetId="2">
        <row r="5">
          <cell r="E5" t="str">
            <v>KABUPATEN/KOTA</v>
          </cell>
          <cell r="F5" t="str">
            <v>PONOROGO</v>
          </cell>
        </row>
        <row r="6">
          <cell r="E6" t="str">
            <v>TAHUN</v>
          </cell>
          <cell r="F6">
            <v>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2">
          <cell r="I12">
            <v>1543</v>
          </cell>
        </row>
        <row r="13">
          <cell r="I13">
            <v>1081</v>
          </cell>
        </row>
        <row r="14">
          <cell r="I14">
            <v>1134</v>
          </cell>
        </row>
        <row r="15">
          <cell r="I15">
            <v>909</v>
          </cell>
        </row>
        <row r="16">
          <cell r="I16">
            <v>1372</v>
          </cell>
        </row>
        <row r="17">
          <cell r="I17">
            <v>774</v>
          </cell>
        </row>
        <row r="18">
          <cell r="I18">
            <v>1002</v>
          </cell>
        </row>
        <row r="19">
          <cell r="I19">
            <v>2354</v>
          </cell>
        </row>
        <row r="20">
          <cell r="I20">
            <v>350</v>
          </cell>
        </row>
        <row r="21">
          <cell r="I21">
            <v>972</v>
          </cell>
        </row>
        <row r="22">
          <cell r="I22">
            <v>483</v>
          </cell>
        </row>
        <row r="23">
          <cell r="I23">
            <v>1035</v>
          </cell>
        </row>
        <row r="24">
          <cell r="I24">
            <v>787</v>
          </cell>
        </row>
        <row r="25">
          <cell r="I25">
            <v>1629</v>
          </cell>
        </row>
        <row r="26">
          <cell r="I26">
            <v>1030</v>
          </cell>
        </row>
        <row r="27">
          <cell r="I27">
            <v>1084</v>
          </cell>
        </row>
        <row r="28">
          <cell r="I28">
            <v>1254</v>
          </cell>
        </row>
        <row r="29">
          <cell r="I29">
            <v>2075</v>
          </cell>
        </row>
        <row r="30">
          <cell r="I30">
            <v>1247</v>
          </cell>
        </row>
        <row r="31">
          <cell r="I31">
            <v>528</v>
          </cell>
        </row>
        <row r="32">
          <cell r="I32">
            <v>1764</v>
          </cell>
        </row>
        <row r="33">
          <cell r="I33">
            <v>559</v>
          </cell>
        </row>
        <row r="34">
          <cell r="I34">
            <v>955</v>
          </cell>
        </row>
        <row r="35">
          <cell r="I35">
            <v>556</v>
          </cell>
        </row>
        <row r="36">
          <cell r="I36">
            <v>2311</v>
          </cell>
        </row>
        <row r="37">
          <cell r="I37">
            <v>1439</v>
          </cell>
        </row>
        <row r="38">
          <cell r="I38">
            <v>1407</v>
          </cell>
        </row>
        <row r="39">
          <cell r="I39">
            <v>1958</v>
          </cell>
        </row>
        <row r="40">
          <cell r="I40">
            <v>1261</v>
          </cell>
        </row>
        <row r="41">
          <cell r="I41">
            <v>1371</v>
          </cell>
        </row>
        <row r="42">
          <cell r="I42">
            <v>888</v>
          </cell>
        </row>
        <row r="43">
          <cell r="I43">
            <v>785</v>
          </cell>
        </row>
        <row r="44">
          <cell r="I44">
            <v>37897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C827-C9FA-4C64-8A59-44B550DD4D8F}">
  <sheetPr codeName="Sheet51">
    <pageSetUpPr fitToPage="1"/>
  </sheetPr>
  <dimension ref="A1:AE1005"/>
  <sheetViews>
    <sheetView tabSelected="1" workbookViewId="0">
      <pane ySplit="14" topLeftCell="A15" activePane="bottomLeft" state="frozen"/>
      <selection pane="bottomLeft" activeCell="A8" sqref="A8:L8"/>
    </sheetView>
  </sheetViews>
  <sheetFormatPr defaultColWidth="14.42578125" defaultRowHeight="15" customHeight="1"/>
  <cols>
    <col min="1" max="1" width="5.85546875" style="3" customWidth="1"/>
    <col min="2" max="3" width="25.85546875" style="3" customWidth="1"/>
    <col min="4" max="4" width="17.5703125" style="3" customWidth="1"/>
    <col min="5" max="5" width="14" style="3" customWidth="1"/>
    <col min="6" max="6" width="10.85546875" style="3" customWidth="1"/>
    <col min="7" max="7" width="19.140625" style="3" customWidth="1"/>
    <col min="8" max="9" width="10.85546875" style="3" customWidth="1"/>
    <col min="10" max="10" width="20.42578125" style="3" customWidth="1"/>
    <col min="11" max="11" width="12.5703125" style="3" customWidth="1"/>
    <col min="12" max="12" width="10.85546875" style="3" customWidth="1"/>
    <col min="13" max="13" width="13.28515625" style="3" customWidth="1"/>
    <col min="14" max="14" width="9.140625" style="3" customWidth="1"/>
    <col min="15" max="15" width="12.140625" style="3" customWidth="1"/>
    <col min="16" max="16" width="18" style="3" customWidth="1"/>
    <col min="17" max="17" width="17.42578125" style="3" customWidth="1"/>
    <col min="18" max="18" width="10.7109375" style="3" customWidth="1"/>
    <col min="19" max="31" width="9.140625" style="3" customWidth="1"/>
    <col min="32" max="16384" width="14.42578125" style="3"/>
  </cols>
  <sheetData>
    <row r="1" spans="1:31" ht="15.75" hidden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idden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5.75" hidden="1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.75" hidden="1">
      <c r="A4" s="2"/>
      <c r="B4" s="2"/>
      <c r="C4" s="2"/>
      <c r="D4" s="2"/>
      <c r="E4" s="2"/>
      <c r="F4" s="6" t="str">
        <f>'[1]1. Jml Pend'!$E$5</f>
        <v>KABUPATEN/KOTA</v>
      </c>
      <c r="G4" s="1" t="str">
        <f>'[1]1. Jml Pend'!$F$5</f>
        <v>PONOROGO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5.75" hidden="1">
      <c r="A5" s="2"/>
      <c r="B5" s="2"/>
      <c r="C5" s="2"/>
      <c r="D5" s="2"/>
      <c r="E5" s="2"/>
      <c r="F5" s="6" t="str">
        <f>'[1]1. Jml Pend'!$E$6</f>
        <v>TAHUN</v>
      </c>
      <c r="G5" s="7">
        <f>'[1]1. Jml Pend'!$F$6</f>
        <v>2025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15.75">
      <c r="A6" s="8" t="s">
        <v>1</v>
      </c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15.75">
      <c r="A8" s="9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15.75">
      <c r="A9" s="2"/>
      <c r="B9" s="2"/>
      <c r="C9" s="2"/>
      <c r="D9" s="2"/>
      <c r="E9" s="2"/>
      <c r="F9" s="6" t="s">
        <v>3</v>
      </c>
      <c r="G9" s="1" t="s">
        <v>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15.75">
      <c r="A10" s="2"/>
      <c r="B10" s="2"/>
      <c r="C10" s="2"/>
      <c r="D10" s="2"/>
      <c r="E10" s="2"/>
      <c r="F10" s="6" t="s">
        <v>5</v>
      </c>
      <c r="G10" s="7">
        <v>2025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17.25" customHeight="1" thickBot="1">
      <c r="A11" s="10"/>
      <c r="B11" s="10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73.5" customHeight="1">
      <c r="A12" s="13" t="s">
        <v>6</v>
      </c>
      <c r="B12" s="13" t="s">
        <v>7</v>
      </c>
      <c r="C12" s="13" t="s">
        <v>8</v>
      </c>
      <c r="D12" s="14" t="s">
        <v>9</v>
      </c>
      <c r="E12" s="15" t="s">
        <v>10</v>
      </c>
      <c r="F12" s="16"/>
      <c r="G12" s="14" t="s">
        <v>11</v>
      </c>
      <c r="H12" s="15" t="s">
        <v>12</v>
      </c>
      <c r="I12" s="16"/>
      <c r="J12" s="14" t="s">
        <v>13</v>
      </c>
      <c r="K12" s="15" t="s">
        <v>14</v>
      </c>
      <c r="L12" s="16"/>
      <c r="M12" s="15" t="s">
        <v>15</v>
      </c>
      <c r="N12" s="16"/>
      <c r="O12" s="15" t="s">
        <v>16</v>
      </c>
      <c r="P12" s="16"/>
      <c r="Q12" s="15" t="s">
        <v>17</v>
      </c>
      <c r="R12" s="16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33" customHeight="1">
      <c r="A13" s="17"/>
      <c r="B13" s="17"/>
      <c r="C13" s="17"/>
      <c r="D13" s="17"/>
      <c r="E13" s="18" t="s">
        <v>18</v>
      </c>
      <c r="F13" s="19" t="s">
        <v>19</v>
      </c>
      <c r="G13" s="17"/>
      <c r="H13" s="18" t="s">
        <v>20</v>
      </c>
      <c r="I13" s="19" t="s">
        <v>19</v>
      </c>
      <c r="J13" s="17"/>
      <c r="K13" s="18" t="s">
        <v>20</v>
      </c>
      <c r="L13" s="19" t="s">
        <v>19</v>
      </c>
      <c r="M13" s="18" t="s">
        <v>20</v>
      </c>
      <c r="N13" s="19" t="s">
        <v>19</v>
      </c>
      <c r="O13" s="18" t="s">
        <v>18</v>
      </c>
      <c r="P13" s="19" t="s">
        <v>19</v>
      </c>
      <c r="Q13" s="18" t="s">
        <v>20</v>
      </c>
      <c r="R13" s="19" t="s">
        <v>19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18" customHeight="1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  <c r="J14" s="20">
        <v>10</v>
      </c>
      <c r="K14" s="20">
        <v>11</v>
      </c>
      <c r="L14" s="20">
        <v>12</v>
      </c>
      <c r="M14" s="20">
        <v>13</v>
      </c>
      <c r="N14" s="20">
        <v>14</v>
      </c>
      <c r="O14" s="21">
        <v>5</v>
      </c>
      <c r="P14" s="21">
        <v>6</v>
      </c>
      <c r="Q14" s="21">
        <v>8</v>
      </c>
      <c r="R14" s="21">
        <v>9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18" customHeight="1">
      <c r="A15" s="22">
        <v>1</v>
      </c>
      <c r="B15" s="23" t="s">
        <v>21</v>
      </c>
      <c r="C15" s="23" t="s">
        <v>21</v>
      </c>
      <c r="D15" s="24">
        <f>'[1]48. Balita ditimbang'!I12</f>
        <v>1543</v>
      </c>
      <c r="E15" s="25">
        <v>73</v>
      </c>
      <c r="F15" s="26">
        <f t="shared" ref="F15:F46" si="0">E15/D15*100</f>
        <v>4.7310434219053796</v>
      </c>
      <c r="G15" s="25">
        <v>1513</v>
      </c>
      <c r="H15" s="25">
        <v>176</v>
      </c>
      <c r="I15" s="26">
        <f t="shared" ref="I15:I46" si="1">H15/G15*100</f>
        <v>11.632518175809651</v>
      </c>
      <c r="J15" s="25">
        <v>1513</v>
      </c>
      <c r="K15" s="25">
        <v>43</v>
      </c>
      <c r="L15" s="26">
        <f t="shared" ref="L15:L46" si="2">K15/J15*100</f>
        <v>2.8420356906807669</v>
      </c>
      <c r="M15" s="25">
        <v>15</v>
      </c>
      <c r="N15" s="26">
        <f t="shared" ref="N15:N46" si="3">M15/J15*100</f>
        <v>0.99140779907468601</v>
      </c>
      <c r="O15" s="27">
        <v>48</v>
      </c>
      <c r="P15" s="28">
        <f t="shared" ref="P15:P46" si="4">O15/K15*100</f>
        <v>111.62790697674419</v>
      </c>
      <c r="Q15" s="27">
        <v>15</v>
      </c>
      <c r="R15" s="28">
        <f t="shared" ref="R15:R46" si="5">Q15/M15*100</f>
        <v>100</v>
      </c>
      <c r="S15" s="2"/>
      <c r="T15" s="2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15.75">
      <c r="A16" s="30">
        <v>2</v>
      </c>
      <c r="B16" s="23">
        <v>0</v>
      </c>
      <c r="C16" s="31" t="s">
        <v>22</v>
      </c>
      <c r="D16" s="24">
        <f>'[1]48. Balita ditimbang'!I13</f>
        <v>1081</v>
      </c>
      <c r="E16" s="25">
        <v>68</v>
      </c>
      <c r="F16" s="26">
        <f t="shared" si="0"/>
        <v>6.2904717853839038</v>
      </c>
      <c r="G16" s="25">
        <v>1097</v>
      </c>
      <c r="H16" s="25">
        <v>126</v>
      </c>
      <c r="I16" s="26">
        <f t="shared" si="1"/>
        <v>11.485870556061988</v>
      </c>
      <c r="J16" s="25">
        <v>1097</v>
      </c>
      <c r="K16" s="25">
        <v>24</v>
      </c>
      <c r="L16" s="26">
        <f t="shared" si="2"/>
        <v>2.187784867821331</v>
      </c>
      <c r="M16" s="25">
        <v>7</v>
      </c>
      <c r="N16" s="26">
        <f t="shared" si="3"/>
        <v>0.6381039197812215</v>
      </c>
      <c r="O16" s="27">
        <v>0</v>
      </c>
      <c r="P16" s="28">
        <f t="shared" si="4"/>
        <v>0</v>
      </c>
      <c r="Q16" s="27">
        <v>7</v>
      </c>
      <c r="R16" s="28">
        <f t="shared" si="5"/>
        <v>100</v>
      </c>
      <c r="S16" s="2"/>
      <c r="T16" s="29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5.75">
      <c r="A17" s="30">
        <v>3</v>
      </c>
      <c r="B17" s="23" t="s">
        <v>23</v>
      </c>
      <c r="C17" s="23" t="s">
        <v>23</v>
      </c>
      <c r="D17" s="24">
        <f>'[1]48. Balita ditimbang'!I14</f>
        <v>1134</v>
      </c>
      <c r="E17" s="32">
        <v>110</v>
      </c>
      <c r="F17" s="26">
        <f t="shared" si="0"/>
        <v>9.7001763668430332</v>
      </c>
      <c r="G17" s="32">
        <v>1165</v>
      </c>
      <c r="H17" s="32">
        <v>75</v>
      </c>
      <c r="I17" s="26">
        <f t="shared" si="1"/>
        <v>6.4377682403433472</v>
      </c>
      <c r="J17" s="32">
        <v>1165</v>
      </c>
      <c r="K17" s="32">
        <v>67</v>
      </c>
      <c r="L17" s="26">
        <f t="shared" si="2"/>
        <v>5.7510729613733904</v>
      </c>
      <c r="M17" s="32">
        <v>3</v>
      </c>
      <c r="N17" s="26">
        <f t="shared" si="3"/>
        <v>0.25751072961373389</v>
      </c>
      <c r="O17" s="27">
        <v>87</v>
      </c>
      <c r="P17" s="28">
        <f t="shared" si="4"/>
        <v>129.85074626865671</v>
      </c>
      <c r="Q17" s="27">
        <v>3</v>
      </c>
      <c r="R17" s="28">
        <f t="shared" si="5"/>
        <v>100</v>
      </c>
      <c r="S17" s="2"/>
      <c r="T17" s="29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5.75">
      <c r="A18" s="30">
        <v>4</v>
      </c>
      <c r="B18" s="23">
        <v>0</v>
      </c>
      <c r="C18" s="23" t="s">
        <v>24</v>
      </c>
      <c r="D18" s="24">
        <f>'[1]48. Balita ditimbang'!I15</f>
        <v>909</v>
      </c>
      <c r="E18" s="32">
        <v>67</v>
      </c>
      <c r="F18" s="26">
        <f t="shared" si="0"/>
        <v>7.3707370737073701</v>
      </c>
      <c r="G18" s="32">
        <v>872</v>
      </c>
      <c r="H18" s="32">
        <v>54</v>
      </c>
      <c r="I18" s="26">
        <f t="shared" si="1"/>
        <v>6.192660550458716</v>
      </c>
      <c r="J18" s="32">
        <v>872</v>
      </c>
      <c r="K18" s="32">
        <v>30</v>
      </c>
      <c r="L18" s="26">
        <f t="shared" si="2"/>
        <v>3.4403669724770642</v>
      </c>
      <c r="M18" s="32">
        <v>5</v>
      </c>
      <c r="N18" s="26">
        <f t="shared" si="3"/>
        <v>0.57339449541284404</v>
      </c>
      <c r="O18" s="27">
        <v>32</v>
      </c>
      <c r="P18" s="28">
        <f t="shared" si="4"/>
        <v>106.66666666666667</v>
      </c>
      <c r="Q18" s="27">
        <v>5</v>
      </c>
      <c r="R18" s="28">
        <f t="shared" si="5"/>
        <v>100</v>
      </c>
      <c r="S18" s="2"/>
      <c r="T18" s="29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15.75">
      <c r="A19" s="30">
        <v>5</v>
      </c>
      <c r="B19" s="23" t="s">
        <v>25</v>
      </c>
      <c r="C19" s="23" t="s">
        <v>25</v>
      </c>
      <c r="D19" s="24">
        <f>'[1]48. Balita ditimbang'!I16</f>
        <v>1372</v>
      </c>
      <c r="E19" s="32">
        <v>135</v>
      </c>
      <c r="F19" s="26">
        <f t="shared" si="0"/>
        <v>9.8396501457725947</v>
      </c>
      <c r="G19" s="32">
        <v>1419</v>
      </c>
      <c r="H19" s="32">
        <v>104</v>
      </c>
      <c r="I19" s="26">
        <f t="shared" si="1"/>
        <v>7.3291050035236092</v>
      </c>
      <c r="J19" s="32">
        <v>1419</v>
      </c>
      <c r="K19" s="32">
        <v>77</v>
      </c>
      <c r="L19" s="26">
        <f t="shared" si="2"/>
        <v>5.4263565891472867</v>
      </c>
      <c r="M19" s="32">
        <v>15</v>
      </c>
      <c r="N19" s="26">
        <f t="shared" si="3"/>
        <v>1.0570824524312896</v>
      </c>
      <c r="O19" s="27">
        <v>80</v>
      </c>
      <c r="P19" s="28">
        <f t="shared" si="4"/>
        <v>103.89610389610388</v>
      </c>
      <c r="Q19" s="27">
        <v>15</v>
      </c>
      <c r="R19" s="28">
        <f t="shared" si="5"/>
        <v>100</v>
      </c>
      <c r="S19" s="2"/>
      <c r="T19" s="29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15.75">
      <c r="A20" s="30">
        <v>6</v>
      </c>
      <c r="B20" s="23" t="s">
        <v>26</v>
      </c>
      <c r="C20" s="23" t="s">
        <v>26</v>
      </c>
      <c r="D20" s="24">
        <f>'[1]48. Balita ditimbang'!I17</f>
        <v>774</v>
      </c>
      <c r="E20" s="32">
        <v>64</v>
      </c>
      <c r="F20" s="26">
        <f t="shared" si="0"/>
        <v>8.2687338501292</v>
      </c>
      <c r="G20" s="32">
        <v>767</v>
      </c>
      <c r="H20" s="32">
        <v>66</v>
      </c>
      <c r="I20" s="26">
        <f t="shared" si="1"/>
        <v>8.604954367666231</v>
      </c>
      <c r="J20" s="32">
        <v>767</v>
      </c>
      <c r="K20" s="32">
        <v>32</v>
      </c>
      <c r="L20" s="26">
        <f t="shared" si="2"/>
        <v>4.1720990873533248</v>
      </c>
      <c r="M20" s="32">
        <v>1</v>
      </c>
      <c r="N20" s="26">
        <f t="shared" si="3"/>
        <v>0.1303780964797914</v>
      </c>
      <c r="O20" s="27">
        <v>50</v>
      </c>
      <c r="P20" s="28">
        <f t="shared" si="4"/>
        <v>156.25</v>
      </c>
      <c r="Q20" s="27">
        <v>1</v>
      </c>
      <c r="R20" s="28">
        <f t="shared" si="5"/>
        <v>100</v>
      </c>
      <c r="S20" s="2"/>
      <c r="T20" s="29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15.75">
      <c r="A21" s="30">
        <v>7</v>
      </c>
      <c r="B21" s="23">
        <v>0</v>
      </c>
      <c r="C21" s="23" t="s">
        <v>27</v>
      </c>
      <c r="D21" s="24">
        <f>'[1]48. Balita ditimbang'!I18</f>
        <v>1002</v>
      </c>
      <c r="E21" s="32">
        <v>92</v>
      </c>
      <c r="F21" s="26">
        <f t="shared" si="0"/>
        <v>9.1816367265469054</v>
      </c>
      <c r="G21" s="32">
        <v>975</v>
      </c>
      <c r="H21" s="32">
        <v>94</v>
      </c>
      <c r="I21" s="26">
        <f t="shared" si="1"/>
        <v>9.6410256410256405</v>
      </c>
      <c r="J21" s="32">
        <v>975</v>
      </c>
      <c r="K21" s="32">
        <v>31</v>
      </c>
      <c r="L21" s="26">
        <f t="shared" si="2"/>
        <v>3.1794871794871797</v>
      </c>
      <c r="M21" s="32">
        <v>1</v>
      </c>
      <c r="N21" s="26">
        <f t="shared" si="3"/>
        <v>0.10256410256410256</v>
      </c>
      <c r="O21" s="27">
        <v>26</v>
      </c>
      <c r="P21" s="28">
        <f t="shared" si="4"/>
        <v>83.870967741935488</v>
      </c>
      <c r="Q21" s="27">
        <v>1</v>
      </c>
      <c r="R21" s="28">
        <f t="shared" si="5"/>
        <v>100</v>
      </c>
      <c r="S21" s="2"/>
      <c r="T21" s="29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15.75">
      <c r="A22" s="30">
        <v>8</v>
      </c>
      <c r="B22" s="23" t="s">
        <v>28</v>
      </c>
      <c r="C22" s="23" t="s">
        <v>28</v>
      </c>
      <c r="D22" s="24">
        <f>'[1]48. Balita ditimbang'!I19</f>
        <v>2354</v>
      </c>
      <c r="E22" s="32">
        <v>274</v>
      </c>
      <c r="F22" s="26">
        <f t="shared" si="0"/>
        <v>11.639762107051826</v>
      </c>
      <c r="G22" s="32">
        <v>2339</v>
      </c>
      <c r="H22" s="32">
        <v>117</v>
      </c>
      <c r="I22" s="26">
        <f t="shared" si="1"/>
        <v>5.0021376656690899</v>
      </c>
      <c r="J22" s="32">
        <v>2339</v>
      </c>
      <c r="K22" s="32">
        <v>113</v>
      </c>
      <c r="L22" s="26">
        <f t="shared" si="2"/>
        <v>4.831124412141941</v>
      </c>
      <c r="M22" s="32">
        <v>26</v>
      </c>
      <c r="N22" s="26">
        <f t="shared" si="3"/>
        <v>1.1115861479264644</v>
      </c>
      <c r="O22" s="27">
        <v>100</v>
      </c>
      <c r="P22" s="28">
        <f t="shared" si="4"/>
        <v>88.495575221238937</v>
      </c>
      <c r="Q22" s="27">
        <v>26</v>
      </c>
      <c r="R22" s="28">
        <f t="shared" si="5"/>
        <v>100</v>
      </c>
      <c r="S22" s="2"/>
      <c r="T22" s="29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15.75">
      <c r="A23" s="30">
        <v>9</v>
      </c>
      <c r="B23" s="23">
        <v>0</v>
      </c>
      <c r="C23" s="23" t="s">
        <v>29</v>
      </c>
      <c r="D23" s="24">
        <f>'[1]48. Balita ditimbang'!I20</f>
        <v>350</v>
      </c>
      <c r="E23" s="32">
        <v>33</v>
      </c>
      <c r="F23" s="26">
        <f t="shared" si="0"/>
        <v>9.4285714285714288</v>
      </c>
      <c r="G23" s="32">
        <v>333</v>
      </c>
      <c r="H23" s="32">
        <v>16</v>
      </c>
      <c r="I23" s="26">
        <f t="shared" si="1"/>
        <v>4.8048048048048049</v>
      </c>
      <c r="J23" s="32">
        <v>333</v>
      </c>
      <c r="K23" s="32">
        <v>21</v>
      </c>
      <c r="L23" s="26">
        <f t="shared" si="2"/>
        <v>6.3063063063063058</v>
      </c>
      <c r="M23" s="32">
        <v>16</v>
      </c>
      <c r="N23" s="26">
        <f t="shared" si="3"/>
        <v>4.8048048048048049</v>
      </c>
      <c r="O23" s="27">
        <v>28</v>
      </c>
      <c r="P23" s="28">
        <f t="shared" si="4"/>
        <v>133.33333333333331</v>
      </c>
      <c r="Q23" s="27">
        <v>16</v>
      </c>
      <c r="R23" s="28">
        <f t="shared" si="5"/>
        <v>100</v>
      </c>
      <c r="S23" s="2"/>
      <c r="T23" s="29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15.75">
      <c r="A24" s="30">
        <v>10</v>
      </c>
      <c r="B24" s="23" t="s">
        <v>30</v>
      </c>
      <c r="C24" s="23" t="s">
        <v>30</v>
      </c>
      <c r="D24" s="24">
        <f>'[1]48. Balita ditimbang'!I21</f>
        <v>972</v>
      </c>
      <c r="E24" s="32">
        <v>64</v>
      </c>
      <c r="F24" s="26">
        <f t="shared" si="0"/>
        <v>6.5843621399176957</v>
      </c>
      <c r="G24" s="32">
        <v>967</v>
      </c>
      <c r="H24" s="32">
        <v>89</v>
      </c>
      <c r="I24" s="26">
        <f t="shared" si="1"/>
        <v>9.2037228541882108</v>
      </c>
      <c r="J24" s="32">
        <v>967</v>
      </c>
      <c r="K24" s="32">
        <v>27</v>
      </c>
      <c r="L24" s="26">
        <f t="shared" si="2"/>
        <v>2.792140641158221</v>
      </c>
      <c r="M24" s="32">
        <v>0</v>
      </c>
      <c r="N24" s="26">
        <f t="shared" si="3"/>
        <v>0</v>
      </c>
      <c r="O24" s="27">
        <v>26</v>
      </c>
      <c r="P24" s="28">
        <f t="shared" si="4"/>
        <v>96.296296296296291</v>
      </c>
      <c r="Q24" s="27">
        <v>0</v>
      </c>
      <c r="R24" s="28" t="e">
        <f t="shared" si="5"/>
        <v>#DIV/0!</v>
      </c>
      <c r="S24" s="2"/>
      <c r="T24" s="29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5.75">
      <c r="A25" s="30">
        <v>11</v>
      </c>
      <c r="B25" s="23" t="s">
        <v>31</v>
      </c>
      <c r="C25" s="23" t="s">
        <v>31</v>
      </c>
      <c r="D25" s="24">
        <f>'[1]48. Balita ditimbang'!I22</f>
        <v>483</v>
      </c>
      <c r="E25" s="32">
        <v>57</v>
      </c>
      <c r="F25" s="26">
        <f t="shared" si="0"/>
        <v>11.801242236024844</v>
      </c>
      <c r="G25" s="32">
        <v>482</v>
      </c>
      <c r="H25" s="32">
        <v>63</v>
      </c>
      <c r="I25" s="26">
        <f t="shared" si="1"/>
        <v>13.070539419087138</v>
      </c>
      <c r="J25" s="32">
        <v>482</v>
      </c>
      <c r="K25" s="32">
        <v>17</v>
      </c>
      <c r="L25" s="26">
        <f t="shared" si="2"/>
        <v>3.5269709543568464</v>
      </c>
      <c r="M25" s="32">
        <v>1</v>
      </c>
      <c r="N25" s="26">
        <f t="shared" si="3"/>
        <v>0.2074688796680498</v>
      </c>
      <c r="O25" s="27">
        <v>29</v>
      </c>
      <c r="P25" s="28">
        <f t="shared" si="4"/>
        <v>170.58823529411765</v>
      </c>
      <c r="Q25" s="27">
        <v>1</v>
      </c>
      <c r="R25" s="28">
        <f t="shared" si="5"/>
        <v>100</v>
      </c>
      <c r="S25" s="2"/>
      <c r="T25" s="29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5.75" customHeight="1">
      <c r="A26" s="30">
        <v>12</v>
      </c>
      <c r="B26" s="23" t="s">
        <v>32</v>
      </c>
      <c r="C26" s="23" t="s">
        <v>32</v>
      </c>
      <c r="D26" s="24">
        <f>'[1]48. Balita ditimbang'!I23</f>
        <v>1035</v>
      </c>
      <c r="E26" s="32">
        <v>38</v>
      </c>
      <c r="F26" s="26">
        <f t="shared" si="0"/>
        <v>3.6714975845410627</v>
      </c>
      <c r="G26" s="32">
        <v>1184</v>
      </c>
      <c r="H26" s="32">
        <v>65</v>
      </c>
      <c r="I26" s="26">
        <f t="shared" si="1"/>
        <v>5.4898648648648649</v>
      </c>
      <c r="J26" s="32">
        <v>1184</v>
      </c>
      <c r="K26" s="32">
        <v>47</v>
      </c>
      <c r="L26" s="26">
        <f t="shared" si="2"/>
        <v>3.9695945945945943</v>
      </c>
      <c r="M26" s="32">
        <v>21</v>
      </c>
      <c r="N26" s="26">
        <f t="shared" si="3"/>
        <v>1.7736486486486487</v>
      </c>
      <c r="O26" s="27">
        <v>80</v>
      </c>
      <c r="P26" s="28">
        <f t="shared" si="4"/>
        <v>170.21276595744681</v>
      </c>
      <c r="Q26" s="27">
        <v>21</v>
      </c>
      <c r="R26" s="28">
        <f t="shared" si="5"/>
        <v>100</v>
      </c>
      <c r="S26" s="2"/>
      <c r="T26" s="29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15.75" customHeight="1">
      <c r="A27" s="30">
        <v>13</v>
      </c>
      <c r="B27" s="23">
        <v>0</v>
      </c>
      <c r="C27" s="23" t="s">
        <v>33</v>
      </c>
      <c r="D27" s="24">
        <f>'[1]48. Balita ditimbang'!I24</f>
        <v>787</v>
      </c>
      <c r="E27" s="33">
        <v>52</v>
      </c>
      <c r="F27" s="26">
        <f t="shared" si="0"/>
        <v>6.6073697585768736</v>
      </c>
      <c r="G27" s="33">
        <v>825</v>
      </c>
      <c r="H27" s="33">
        <v>63</v>
      </c>
      <c r="I27" s="26">
        <f t="shared" si="1"/>
        <v>7.6363636363636367</v>
      </c>
      <c r="J27" s="33">
        <v>825</v>
      </c>
      <c r="K27" s="33">
        <v>27</v>
      </c>
      <c r="L27" s="26">
        <f t="shared" si="2"/>
        <v>3.2727272727272729</v>
      </c>
      <c r="M27" s="33">
        <v>2</v>
      </c>
      <c r="N27" s="26">
        <f t="shared" si="3"/>
        <v>0.24242424242424243</v>
      </c>
      <c r="O27" s="34">
        <v>28</v>
      </c>
      <c r="P27" s="35">
        <f t="shared" si="4"/>
        <v>103.7037037037037</v>
      </c>
      <c r="Q27" s="34">
        <v>1</v>
      </c>
      <c r="R27" s="28">
        <f t="shared" si="5"/>
        <v>50</v>
      </c>
      <c r="S27" s="2"/>
      <c r="T27" s="29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15.75" customHeight="1">
      <c r="A28" s="30">
        <v>14</v>
      </c>
      <c r="B28" s="23" t="s">
        <v>34</v>
      </c>
      <c r="C28" s="23" t="s">
        <v>34</v>
      </c>
      <c r="D28" s="24">
        <f>'[1]48. Balita ditimbang'!I25</f>
        <v>1629</v>
      </c>
      <c r="E28" s="32">
        <v>123</v>
      </c>
      <c r="F28" s="26">
        <f t="shared" si="0"/>
        <v>7.5506445672191527</v>
      </c>
      <c r="G28" s="32">
        <v>1633</v>
      </c>
      <c r="H28" s="32">
        <v>115</v>
      </c>
      <c r="I28" s="26">
        <f t="shared" si="1"/>
        <v>7.042253521126761</v>
      </c>
      <c r="J28" s="32">
        <v>1633</v>
      </c>
      <c r="K28" s="32">
        <v>55</v>
      </c>
      <c r="L28" s="26">
        <f t="shared" si="2"/>
        <v>3.3680342927127986</v>
      </c>
      <c r="M28" s="32">
        <v>4</v>
      </c>
      <c r="N28" s="26">
        <f t="shared" si="3"/>
        <v>0.2449479485609308</v>
      </c>
      <c r="O28" s="27">
        <v>70</v>
      </c>
      <c r="P28" s="28">
        <f t="shared" si="4"/>
        <v>127.27272727272727</v>
      </c>
      <c r="Q28" s="27">
        <v>4</v>
      </c>
      <c r="R28" s="28">
        <f t="shared" si="5"/>
        <v>100</v>
      </c>
      <c r="S28" s="2"/>
      <c r="T28" s="29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15.75" customHeight="1">
      <c r="A29" s="30">
        <v>15</v>
      </c>
      <c r="B29" s="23" t="s">
        <v>35</v>
      </c>
      <c r="C29" s="23" t="s">
        <v>35</v>
      </c>
      <c r="D29" s="24">
        <f>'[1]48. Balita ditimbang'!I26</f>
        <v>1030</v>
      </c>
      <c r="E29" s="32">
        <v>75</v>
      </c>
      <c r="F29" s="26">
        <f t="shared" si="0"/>
        <v>7.2815533980582519</v>
      </c>
      <c r="G29" s="32">
        <v>1025</v>
      </c>
      <c r="H29" s="32">
        <v>77</v>
      </c>
      <c r="I29" s="26">
        <f t="shared" si="1"/>
        <v>7.5121951219512191</v>
      </c>
      <c r="J29" s="32">
        <v>1025</v>
      </c>
      <c r="K29" s="32">
        <v>41</v>
      </c>
      <c r="L29" s="26">
        <f t="shared" si="2"/>
        <v>4</v>
      </c>
      <c r="M29" s="32">
        <v>5</v>
      </c>
      <c r="N29" s="26">
        <f t="shared" si="3"/>
        <v>0.48780487804878048</v>
      </c>
      <c r="O29" s="36">
        <v>70</v>
      </c>
      <c r="P29" s="28">
        <f t="shared" si="4"/>
        <v>170.73170731707316</v>
      </c>
      <c r="Q29" s="27">
        <v>5</v>
      </c>
      <c r="R29" s="28">
        <f t="shared" si="5"/>
        <v>100</v>
      </c>
      <c r="S29" s="2"/>
      <c r="T29" s="29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15.75" customHeight="1">
      <c r="A30" s="30">
        <v>16</v>
      </c>
      <c r="B30" s="23">
        <v>0</v>
      </c>
      <c r="C30" s="23" t="s">
        <v>36</v>
      </c>
      <c r="D30" s="24">
        <f>'[1]48. Balita ditimbang'!I27</f>
        <v>1084</v>
      </c>
      <c r="E30" s="32">
        <v>83</v>
      </c>
      <c r="F30" s="26">
        <f t="shared" si="0"/>
        <v>7.6568265682656831</v>
      </c>
      <c r="G30" s="32">
        <v>1050</v>
      </c>
      <c r="H30" s="32">
        <v>60</v>
      </c>
      <c r="I30" s="26">
        <f t="shared" si="1"/>
        <v>5.7142857142857144</v>
      </c>
      <c r="J30" s="32">
        <v>1050</v>
      </c>
      <c r="K30" s="32">
        <v>34</v>
      </c>
      <c r="L30" s="26">
        <f t="shared" si="2"/>
        <v>3.2380952380952377</v>
      </c>
      <c r="M30" s="32">
        <v>1</v>
      </c>
      <c r="N30" s="26">
        <f t="shared" si="3"/>
        <v>9.5238095238095233E-2</v>
      </c>
      <c r="O30" s="27">
        <v>40</v>
      </c>
      <c r="P30" s="28">
        <f t="shared" si="4"/>
        <v>117.64705882352942</v>
      </c>
      <c r="Q30" s="27">
        <v>1</v>
      </c>
      <c r="R30" s="28">
        <f t="shared" si="5"/>
        <v>100</v>
      </c>
      <c r="S30" s="2"/>
      <c r="T30" s="29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5.75" customHeight="1">
      <c r="A31" s="30">
        <v>17</v>
      </c>
      <c r="B31" s="23" t="s">
        <v>37</v>
      </c>
      <c r="C31" s="23" t="s">
        <v>37</v>
      </c>
      <c r="D31" s="24">
        <f>'[1]48. Balita ditimbang'!I28</f>
        <v>1254</v>
      </c>
      <c r="E31" s="32">
        <v>80</v>
      </c>
      <c r="F31" s="26">
        <f t="shared" si="0"/>
        <v>6.3795853269537472</v>
      </c>
      <c r="G31" s="32">
        <v>1259</v>
      </c>
      <c r="H31" s="32">
        <v>107</v>
      </c>
      <c r="I31" s="26">
        <f t="shared" si="1"/>
        <v>8.4988085782366962</v>
      </c>
      <c r="J31" s="32">
        <v>1259</v>
      </c>
      <c r="K31" s="32">
        <v>58</v>
      </c>
      <c r="L31" s="26">
        <f t="shared" si="2"/>
        <v>4.6068308181096107</v>
      </c>
      <c r="M31" s="32">
        <v>4</v>
      </c>
      <c r="N31" s="26">
        <f t="shared" si="3"/>
        <v>0.31771247021445592</v>
      </c>
      <c r="O31" s="27">
        <v>52</v>
      </c>
      <c r="P31" s="28">
        <f t="shared" si="4"/>
        <v>89.65517241379311</v>
      </c>
      <c r="Q31" s="27">
        <v>4</v>
      </c>
      <c r="R31" s="28">
        <f t="shared" si="5"/>
        <v>100</v>
      </c>
      <c r="S31" s="2"/>
      <c r="T31" s="29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5.75" customHeight="1">
      <c r="A32" s="30">
        <v>18</v>
      </c>
      <c r="B32" s="23" t="s">
        <v>38</v>
      </c>
      <c r="C32" s="23" t="s">
        <v>38</v>
      </c>
      <c r="D32" s="24">
        <f>'[1]48. Balita ditimbang'!I29</f>
        <v>2075</v>
      </c>
      <c r="E32" s="32">
        <v>190</v>
      </c>
      <c r="F32" s="26">
        <f t="shared" si="0"/>
        <v>9.1566265060240966</v>
      </c>
      <c r="G32" s="32">
        <v>1974</v>
      </c>
      <c r="H32" s="32">
        <v>151</v>
      </c>
      <c r="I32" s="26">
        <f t="shared" si="1"/>
        <v>7.649442755825735</v>
      </c>
      <c r="J32" s="32">
        <v>1974</v>
      </c>
      <c r="K32" s="32">
        <v>69</v>
      </c>
      <c r="L32" s="26">
        <f t="shared" si="2"/>
        <v>3.4954407294832825</v>
      </c>
      <c r="M32" s="32">
        <v>10</v>
      </c>
      <c r="N32" s="26">
        <f t="shared" si="3"/>
        <v>0.50658561296859173</v>
      </c>
      <c r="O32" s="27">
        <v>65</v>
      </c>
      <c r="P32" s="28">
        <f t="shared" si="4"/>
        <v>94.20289855072464</v>
      </c>
      <c r="Q32" s="27">
        <v>3</v>
      </c>
      <c r="R32" s="28">
        <f t="shared" si="5"/>
        <v>30</v>
      </c>
      <c r="S32" s="2"/>
      <c r="T32" s="29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15.75" customHeight="1">
      <c r="A33" s="30">
        <v>19</v>
      </c>
      <c r="B33" s="23" t="s">
        <v>39</v>
      </c>
      <c r="C33" s="23" t="s">
        <v>39</v>
      </c>
      <c r="D33" s="24">
        <f>'[1]48. Balita ditimbang'!I30</f>
        <v>1247</v>
      </c>
      <c r="E33" s="32">
        <v>131</v>
      </c>
      <c r="F33" s="26">
        <f t="shared" si="0"/>
        <v>10.505212510024057</v>
      </c>
      <c r="G33" s="32">
        <v>1445</v>
      </c>
      <c r="H33" s="32">
        <v>167</v>
      </c>
      <c r="I33" s="26">
        <f t="shared" si="1"/>
        <v>11.557093425605537</v>
      </c>
      <c r="J33" s="32">
        <v>1445</v>
      </c>
      <c r="K33" s="32">
        <v>74</v>
      </c>
      <c r="L33" s="26">
        <f t="shared" si="2"/>
        <v>5.1211072664359865</v>
      </c>
      <c r="M33" s="32">
        <v>3</v>
      </c>
      <c r="N33" s="26">
        <f t="shared" si="3"/>
        <v>0.20761245674740486</v>
      </c>
      <c r="O33" s="27">
        <v>75</v>
      </c>
      <c r="P33" s="28">
        <f t="shared" si="4"/>
        <v>101.35135135135135</v>
      </c>
      <c r="Q33" s="27">
        <v>3</v>
      </c>
      <c r="R33" s="28">
        <f t="shared" si="5"/>
        <v>100</v>
      </c>
      <c r="S33" s="2"/>
      <c r="T33" s="29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15.75" customHeight="1">
      <c r="A34" s="30">
        <v>20</v>
      </c>
      <c r="B34" s="23">
        <v>0</v>
      </c>
      <c r="C34" s="23" t="s">
        <v>40</v>
      </c>
      <c r="D34" s="24">
        <f>'[1]48. Balita ditimbang'!I31</f>
        <v>528</v>
      </c>
      <c r="E34" s="32">
        <v>38</v>
      </c>
      <c r="F34" s="26">
        <f t="shared" si="0"/>
        <v>7.1969696969696972</v>
      </c>
      <c r="G34" s="32">
        <v>506</v>
      </c>
      <c r="H34" s="32">
        <v>50</v>
      </c>
      <c r="I34" s="26">
        <f t="shared" si="1"/>
        <v>9.8814229249011856</v>
      </c>
      <c r="J34" s="32">
        <v>506</v>
      </c>
      <c r="K34" s="32">
        <v>23</v>
      </c>
      <c r="L34" s="26">
        <f t="shared" si="2"/>
        <v>4.5454545454545459</v>
      </c>
      <c r="M34" s="32">
        <v>1</v>
      </c>
      <c r="N34" s="26">
        <f t="shared" si="3"/>
        <v>0.19762845849802371</v>
      </c>
      <c r="O34" s="27">
        <v>28</v>
      </c>
      <c r="P34" s="28">
        <f t="shared" si="4"/>
        <v>121.73913043478262</v>
      </c>
      <c r="Q34" s="27">
        <v>1</v>
      </c>
      <c r="R34" s="28">
        <f t="shared" si="5"/>
        <v>100</v>
      </c>
      <c r="S34" s="2"/>
      <c r="T34" s="29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15.75" customHeight="1">
      <c r="A35" s="30">
        <v>21</v>
      </c>
      <c r="B35" s="37" t="s">
        <v>41</v>
      </c>
      <c r="C35" s="37" t="s">
        <v>41</v>
      </c>
      <c r="D35" s="24">
        <f>'[1]48. Balita ditimbang'!I32</f>
        <v>1764</v>
      </c>
      <c r="E35" s="32">
        <v>178</v>
      </c>
      <c r="F35" s="26">
        <f t="shared" si="0"/>
        <v>10.090702947845804</v>
      </c>
      <c r="G35" s="32">
        <v>1721</v>
      </c>
      <c r="H35" s="32">
        <v>193</v>
      </c>
      <c r="I35" s="26">
        <f t="shared" si="1"/>
        <v>11.214410226612435</v>
      </c>
      <c r="J35" s="32">
        <v>1721</v>
      </c>
      <c r="K35" s="32">
        <v>64</v>
      </c>
      <c r="L35" s="26">
        <f t="shared" si="2"/>
        <v>3.7187681580476464</v>
      </c>
      <c r="M35" s="32">
        <v>11</v>
      </c>
      <c r="N35" s="26">
        <f t="shared" si="3"/>
        <v>0.63916327716443933</v>
      </c>
      <c r="O35" s="27">
        <v>53</v>
      </c>
      <c r="P35" s="28">
        <f t="shared" si="4"/>
        <v>82.8125</v>
      </c>
      <c r="Q35" s="27">
        <v>11</v>
      </c>
      <c r="R35" s="28">
        <f t="shared" si="5"/>
        <v>100</v>
      </c>
      <c r="S35" s="2"/>
      <c r="T35" s="29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15.75" customHeight="1">
      <c r="A36" s="30">
        <v>22</v>
      </c>
      <c r="B36" s="37" t="s">
        <v>42</v>
      </c>
      <c r="C36" s="37" t="s">
        <v>42</v>
      </c>
      <c r="D36" s="24">
        <f>'[1]48. Balita ditimbang'!I33</f>
        <v>559</v>
      </c>
      <c r="E36" s="32">
        <v>61</v>
      </c>
      <c r="F36" s="26">
        <f t="shared" si="0"/>
        <v>10.912343470483005</v>
      </c>
      <c r="G36" s="32">
        <v>644</v>
      </c>
      <c r="H36" s="32">
        <v>81</v>
      </c>
      <c r="I36" s="26">
        <f t="shared" si="1"/>
        <v>12.577639751552795</v>
      </c>
      <c r="J36" s="32">
        <v>644</v>
      </c>
      <c r="K36" s="32">
        <v>43</v>
      </c>
      <c r="L36" s="26">
        <f t="shared" si="2"/>
        <v>6.6770186335403725</v>
      </c>
      <c r="M36" s="32">
        <v>25</v>
      </c>
      <c r="N36" s="26">
        <f t="shared" si="3"/>
        <v>3.8819875776397512</v>
      </c>
      <c r="O36" s="27">
        <v>23</v>
      </c>
      <c r="P36" s="28">
        <f t="shared" si="4"/>
        <v>53.488372093023251</v>
      </c>
      <c r="Q36" s="27">
        <v>25</v>
      </c>
      <c r="R36" s="28">
        <f t="shared" si="5"/>
        <v>100</v>
      </c>
      <c r="S36" s="2"/>
      <c r="T36" s="29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5.75" customHeight="1">
      <c r="A37" s="30">
        <v>23</v>
      </c>
      <c r="B37" s="37" t="s">
        <v>43</v>
      </c>
      <c r="C37" s="37" t="s">
        <v>43</v>
      </c>
      <c r="D37" s="24">
        <f>'[1]48. Balita ditimbang'!I34</f>
        <v>955</v>
      </c>
      <c r="E37" s="32">
        <v>89</v>
      </c>
      <c r="F37" s="26">
        <f t="shared" si="0"/>
        <v>9.3193717277486918</v>
      </c>
      <c r="G37" s="32">
        <v>889</v>
      </c>
      <c r="H37" s="32">
        <v>83</v>
      </c>
      <c r="I37" s="26">
        <f t="shared" si="1"/>
        <v>9.3363329583802024</v>
      </c>
      <c r="J37" s="32">
        <v>889</v>
      </c>
      <c r="K37" s="32">
        <v>58</v>
      </c>
      <c r="L37" s="26">
        <f t="shared" si="2"/>
        <v>6.5241844769403823</v>
      </c>
      <c r="M37" s="32">
        <v>7</v>
      </c>
      <c r="N37" s="26">
        <f t="shared" si="3"/>
        <v>0.78740157480314954</v>
      </c>
      <c r="O37" s="27">
        <v>81</v>
      </c>
      <c r="P37" s="28">
        <f t="shared" si="4"/>
        <v>139.65517241379311</v>
      </c>
      <c r="Q37" s="27">
        <v>7</v>
      </c>
      <c r="R37" s="28">
        <f t="shared" si="5"/>
        <v>100</v>
      </c>
      <c r="S37" s="2"/>
      <c r="T37" s="29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5.75" customHeight="1">
      <c r="A38" s="30">
        <v>24</v>
      </c>
      <c r="B38" s="37">
        <v>0</v>
      </c>
      <c r="C38" s="37" t="s">
        <v>44</v>
      </c>
      <c r="D38" s="24">
        <f>'[1]48. Balita ditimbang'!I35</f>
        <v>556</v>
      </c>
      <c r="E38" s="32">
        <v>50</v>
      </c>
      <c r="F38" s="26">
        <f t="shared" si="0"/>
        <v>8.9928057553956826</v>
      </c>
      <c r="G38" s="32">
        <v>508</v>
      </c>
      <c r="H38" s="32">
        <v>41</v>
      </c>
      <c r="I38" s="26">
        <f t="shared" si="1"/>
        <v>8.0708661417322833</v>
      </c>
      <c r="J38" s="32">
        <v>508</v>
      </c>
      <c r="K38" s="32">
        <v>23</v>
      </c>
      <c r="L38" s="26">
        <f t="shared" si="2"/>
        <v>4.5275590551181102</v>
      </c>
      <c r="M38" s="32">
        <v>0</v>
      </c>
      <c r="N38" s="26">
        <f t="shared" si="3"/>
        <v>0</v>
      </c>
      <c r="O38" s="27">
        <v>47</v>
      </c>
      <c r="P38" s="28">
        <f t="shared" si="4"/>
        <v>204.34782608695653</v>
      </c>
      <c r="Q38" s="27">
        <v>0</v>
      </c>
      <c r="R38" s="28" t="e">
        <f t="shared" si="5"/>
        <v>#DIV/0!</v>
      </c>
      <c r="S38" s="2"/>
      <c r="T38" s="29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5.75" customHeight="1">
      <c r="A39" s="30">
        <v>25</v>
      </c>
      <c r="B39" s="37" t="s">
        <v>45</v>
      </c>
      <c r="C39" s="37" t="s">
        <v>45</v>
      </c>
      <c r="D39" s="24">
        <f>'[1]48. Balita ditimbang'!I36</f>
        <v>2311</v>
      </c>
      <c r="E39" s="32">
        <v>271</v>
      </c>
      <c r="F39" s="26">
        <f t="shared" si="0"/>
        <v>11.726525313717005</v>
      </c>
      <c r="G39" s="32">
        <v>2208</v>
      </c>
      <c r="H39" s="32">
        <v>119</v>
      </c>
      <c r="I39" s="26">
        <f t="shared" si="1"/>
        <v>5.3894927536231885</v>
      </c>
      <c r="J39" s="32">
        <v>2208</v>
      </c>
      <c r="K39" s="32">
        <v>167</v>
      </c>
      <c r="L39" s="26">
        <f t="shared" si="2"/>
        <v>7.5634057971014492</v>
      </c>
      <c r="M39" s="32">
        <v>27</v>
      </c>
      <c r="N39" s="26">
        <f t="shared" si="3"/>
        <v>1.2228260869565217</v>
      </c>
      <c r="O39" s="27">
        <v>53</v>
      </c>
      <c r="P39" s="28">
        <f t="shared" si="4"/>
        <v>31.736526946107784</v>
      </c>
      <c r="Q39" s="27">
        <v>27</v>
      </c>
      <c r="R39" s="28">
        <f t="shared" si="5"/>
        <v>100</v>
      </c>
      <c r="S39" s="2"/>
      <c r="T39" s="29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5.75" customHeight="1">
      <c r="A40" s="30">
        <v>26</v>
      </c>
      <c r="B40" s="37" t="s">
        <v>46</v>
      </c>
      <c r="C40" s="37" t="s">
        <v>47</v>
      </c>
      <c r="D40" s="24">
        <f>'[1]48. Balita ditimbang'!I37</f>
        <v>1439</v>
      </c>
      <c r="E40" s="32">
        <v>95</v>
      </c>
      <c r="F40" s="26">
        <f t="shared" si="0"/>
        <v>6.6018068102849199</v>
      </c>
      <c r="G40" s="32">
        <v>1390</v>
      </c>
      <c r="H40" s="32">
        <v>77</v>
      </c>
      <c r="I40" s="26">
        <f t="shared" si="1"/>
        <v>5.5395683453237403</v>
      </c>
      <c r="J40" s="32">
        <v>1390</v>
      </c>
      <c r="K40" s="32">
        <v>54</v>
      </c>
      <c r="L40" s="26">
        <f t="shared" si="2"/>
        <v>3.8848920863309351</v>
      </c>
      <c r="M40" s="32">
        <v>10</v>
      </c>
      <c r="N40" s="26">
        <f t="shared" si="3"/>
        <v>0.71942446043165476</v>
      </c>
      <c r="O40" s="27">
        <v>82</v>
      </c>
      <c r="P40" s="28">
        <f t="shared" si="4"/>
        <v>151.85185185185185</v>
      </c>
      <c r="Q40" s="27">
        <v>10</v>
      </c>
      <c r="R40" s="28">
        <f t="shared" si="5"/>
        <v>100</v>
      </c>
      <c r="S40" s="2"/>
      <c r="T40" s="29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5.75" customHeight="1">
      <c r="A41" s="30">
        <v>27</v>
      </c>
      <c r="B41" s="37">
        <v>0</v>
      </c>
      <c r="C41" s="37" t="s">
        <v>48</v>
      </c>
      <c r="D41" s="24">
        <f>'[1]48. Balita ditimbang'!I38</f>
        <v>1407</v>
      </c>
      <c r="E41" s="32">
        <v>125</v>
      </c>
      <c r="F41" s="26">
        <f t="shared" si="0"/>
        <v>8.8841506751954515</v>
      </c>
      <c r="G41" s="32">
        <v>1365</v>
      </c>
      <c r="H41" s="32">
        <v>46</v>
      </c>
      <c r="I41" s="26">
        <f t="shared" si="1"/>
        <v>3.36996336996337</v>
      </c>
      <c r="J41" s="32">
        <v>1365</v>
      </c>
      <c r="K41" s="32">
        <v>74</v>
      </c>
      <c r="L41" s="26">
        <f t="shared" si="2"/>
        <v>5.4212454212454215</v>
      </c>
      <c r="M41" s="32">
        <v>20</v>
      </c>
      <c r="N41" s="26">
        <f t="shared" si="3"/>
        <v>1.4652014652014651</v>
      </c>
      <c r="O41" s="27">
        <v>100</v>
      </c>
      <c r="P41" s="28">
        <f t="shared" si="4"/>
        <v>135.13513513513513</v>
      </c>
      <c r="Q41" s="27">
        <v>20</v>
      </c>
      <c r="R41" s="28">
        <f t="shared" si="5"/>
        <v>100</v>
      </c>
      <c r="S41" s="2"/>
      <c r="T41" s="29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5.75" customHeight="1">
      <c r="A42" s="30">
        <v>28</v>
      </c>
      <c r="B42" s="37" t="s">
        <v>49</v>
      </c>
      <c r="C42" s="37" t="s">
        <v>49</v>
      </c>
      <c r="D42" s="24">
        <f>'[1]48. Balita ditimbang'!I39</f>
        <v>1958</v>
      </c>
      <c r="E42" s="32">
        <v>76</v>
      </c>
      <c r="F42" s="26">
        <f t="shared" si="0"/>
        <v>3.8815117466802862</v>
      </c>
      <c r="G42" s="32">
        <v>1931</v>
      </c>
      <c r="H42" s="32">
        <v>61</v>
      </c>
      <c r="I42" s="26">
        <f t="shared" si="1"/>
        <v>3.158984981874676</v>
      </c>
      <c r="J42" s="32">
        <v>1931</v>
      </c>
      <c r="K42" s="32">
        <v>44</v>
      </c>
      <c r="L42" s="26">
        <f t="shared" si="2"/>
        <v>2.278612118073537</v>
      </c>
      <c r="M42" s="32">
        <v>8</v>
      </c>
      <c r="N42" s="26">
        <f t="shared" si="3"/>
        <v>0.41429311237700672</v>
      </c>
      <c r="O42" s="27">
        <v>45</v>
      </c>
      <c r="P42" s="28">
        <f t="shared" si="4"/>
        <v>102.27272727272727</v>
      </c>
      <c r="Q42" s="27">
        <v>8</v>
      </c>
      <c r="R42" s="28">
        <f t="shared" si="5"/>
        <v>100</v>
      </c>
      <c r="S42" s="2"/>
      <c r="T42" s="29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5.75" customHeight="1">
      <c r="A43" s="30">
        <v>29</v>
      </c>
      <c r="B43" s="37">
        <v>0</v>
      </c>
      <c r="C43" s="37" t="s">
        <v>50</v>
      </c>
      <c r="D43" s="24">
        <f>'[1]48. Balita ditimbang'!I40</f>
        <v>1261</v>
      </c>
      <c r="E43" s="32">
        <v>79</v>
      </c>
      <c r="F43" s="26">
        <f t="shared" si="0"/>
        <v>6.2648691514670896</v>
      </c>
      <c r="G43" s="32">
        <v>1277</v>
      </c>
      <c r="H43" s="32">
        <v>53</v>
      </c>
      <c r="I43" s="26">
        <f t="shared" si="1"/>
        <v>4.1503523884103366</v>
      </c>
      <c r="J43" s="32">
        <v>1277</v>
      </c>
      <c r="K43" s="32">
        <v>56</v>
      </c>
      <c r="L43" s="26">
        <f t="shared" si="2"/>
        <v>4.3852779953014878</v>
      </c>
      <c r="M43" s="32">
        <v>9</v>
      </c>
      <c r="N43" s="26">
        <f t="shared" si="3"/>
        <v>0.70477682067345337</v>
      </c>
      <c r="O43" s="27">
        <v>59</v>
      </c>
      <c r="P43" s="28">
        <f t="shared" si="4"/>
        <v>105.35714285714286</v>
      </c>
      <c r="Q43" s="27">
        <v>9</v>
      </c>
      <c r="R43" s="28">
        <f t="shared" si="5"/>
        <v>100</v>
      </c>
      <c r="S43" s="2"/>
      <c r="T43" s="29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5.75" customHeight="1">
      <c r="A44" s="30">
        <v>30</v>
      </c>
      <c r="B44" s="37" t="s">
        <v>51</v>
      </c>
      <c r="C44" s="37" t="s">
        <v>51</v>
      </c>
      <c r="D44" s="24">
        <f>'[1]48. Balita ditimbang'!I41</f>
        <v>1371</v>
      </c>
      <c r="E44" s="32">
        <v>81</v>
      </c>
      <c r="F44" s="26">
        <f t="shared" si="0"/>
        <v>5.9080962800875279</v>
      </c>
      <c r="G44" s="32">
        <v>1394</v>
      </c>
      <c r="H44" s="32">
        <v>94</v>
      </c>
      <c r="I44" s="26">
        <f t="shared" si="1"/>
        <v>6.7431850789096126</v>
      </c>
      <c r="J44" s="32">
        <v>1394</v>
      </c>
      <c r="K44" s="32">
        <v>50</v>
      </c>
      <c r="L44" s="26">
        <f t="shared" si="2"/>
        <v>3.5868005738880915</v>
      </c>
      <c r="M44" s="32">
        <v>5</v>
      </c>
      <c r="N44" s="26">
        <f t="shared" si="3"/>
        <v>0.3586800573888092</v>
      </c>
      <c r="O44" s="27">
        <v>61</v>
      </c>
      <c r="P44" s="28">
        <f t="shared" si="4"/>
        <v>122</v>
      </c>
      <c r="Q44" s="27">
        <v>5</v>
      </c>
      <c r="R44" s="28">
        <f t="shared" si="5"/>
        <v>100</v>
      </c>
      <c r="S44" s="2"/>
      <c r="T44" s="29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5.75" customHeight="1">
      <c r="A45" s="30">
        <v>31</v>
      </c>
      <c r="B45" s="37">
        <v>0</v>
      </c>
      <c r="C45" s="37" t="s">
        <v>52</v>
      </c>
      <c r="D45" s="24">
        <f>'[1]48. Balita ditimbang'!I42</f>
        <v>888</v>
      </c>
      <c r="E45" s="32">
        <v>76</v>
      </c>
      <c r="F45" s="26">
        <f t="shared" si="0"/>
        <v>8.5585585585585591</v>
      </c>
      <c r="G45" s="32">
        <v>873</v>
      </c>
      <c r="H45" s="32">
        <v>41</v>
      </c>
      <c r="I45" s="26">
        <f t="shared" si="1"/>
        <v>4.6964490263459338</v>
      </c>
      <c r="J45" s="32">
        <v>873</v>
      </c>
      <c r="K45" s="32">
        <v>39</v>
      </c>
      <c r="L45" s="26">
        <f t="shared" si="2"/>
        <v>4.4673539518900345</v>
      </c>
      <c r="M45" s="32">
        <v>16</v>
      </c>
      <c r="N45" s="26">
        <f t="shared" si="3"/>
        <v>1.8327605956471937</v>
      </c>
      <c r="O45" s="27">
        <v>34</v>
      </c>
      <c r="P45" s="28">
        <f t="shared" si="4"/>
        <v>87.179487179487182</v>
      </c>
      <c r="Q45" s="27">
        <v>16</v>
      </c>
      <c r="R45" s="28">
        <f t="shared" si="5"/>
        <v>100</v>
      </c>
      <c r="S45" s="2"/>
      <c r="T45" s="29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5.75" customHeight="1">
      <c r="A46" s="30">
        <v>32</v>
      </c>
      <c r="B46" s="37" t="s">
        <v>53</v>
      </c>
      <c r="C46" s="37" t="s">
        <v>53</v>
      </c>
      <c r="D46" s="24">
        <f>'[1]48. Balita ditimbang'!I43</f>
        <v>785</v>
      </c>
      <c r="E46" s="32">
        <v>56</v>
      </c>
      <c r="F46" s="26">
        <f t="shared" si="0"/>
        <v>7.1337579617834397</v>
      </c>
      <c r="G46" s="32">
        <v>782</v>
      </c>
      <c r="H46" s="32">
        <v>56</v>
      </c>
      <c r="I46" s="26">
        <f t="shared" si="1"/>
        <v>7.1611253196930944</v>
      </c>
      <c r="J46" s="32">
        <v>782</v>
      </c>
      <c r="K46" s="32">
        <v>18</v>
      </c>
      <c r="L46" s="26">
        <f t="shared" si="2"/>
        <v>2.3017902813299234</v>
      </c>
      <c r="M46" s="32">
        <v>2</v>
      </c>
      <c r="N46" s="26">
        <f t="shared" si="3"/>
        <v>0.25575447570332482</v>
      </c>
      <c r="O46" s="27">
        <v>19</v>
      </c>
      <c r="P46" s="28">
        <f t="shared" si="4"/>
        <v>105.55555555555556</v>
      </c>
      <c r="Q46" s="27">
        <v>2</v>
      </c>
      <c r="R46" s="28">
        <f t="shared" si="5"/>
        <v>100</v>
      </c>
      <c r="S46" s="2"/>
      <c r="T46" s="29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5.75" customHeight="1">
      <c r="A47" s="23"/>
      <c r="B47" s="37"/>
      <c r="C47" s="37"/>
      <c r="D47" s="38"/>
      <c r="E47" s="32"/>
      <c r="F47" s="39"/>
      <c r="G47" s="32"/>
      <c r="H47" s="32"/>
      <c r="I47" s="39"/>
      <c r="J47" s="32"/>
      <c r="K47" s="32"/>
      <c r="L47" s="39"/>
      <c r="M47" s="32"/>
      <c r="N47" s="39"/>
      <c r="O47" s="27"/>
      <c r="P47" s="28"/>
      <c r="Q47" s="27"/>
      <c r="R47" s="2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9.5" customHeight="1" thickBot="1">
      <c r="A48" s="40" t="s">
        <v>54</v>
      </c>
      <c r="B48" s="41"/>
      <c r="C48" s="42"/>
      <c r="D48" s="43">
        <f>'[1]48. Balita ditimbang'!I44</f>
        <v>37897</v>
      </c>
      <c r="E48" s="44">
        <f>SUM(E15:E47)</f>
        <v>3084</v>
      </c>
      <c r="F48" s="45">
        <f>E48/D48*100</f>
        <v>8.1378473230070991</v>
      </c>
      <c r="G48" s="43">
        <f t="shared" ref="G48:H48" si="6">SUM(G15:G47)</f>
        <v>37812</v>
      </c>
      <c r="H48" s="44">
        <f t="shared" si="6"/>
        <v>2780</v>
      </c>
      <c r="I48" s="45">
        <f>H48/G48*100</f>
        <v>7.3521633343911983</v>
      </c>
      <c r="J48" s="43">
        <f t="shared" ref="J48:K48" si="7">SUM(J15:J47)</f>
        <v>37812</v>
      </c>
      <c r="K48" s="44">
        <f t="shared" si="7"/>
        <v>1600</v>
      </c>
      <c r="L48" s="45">
        <f>K48/J48*100</f>
        <v>4.231460911879827</v>
      </c>
      <c r="M48" s="44">
        <f>SUM(M15:M47)</f>
        <v>281</v>
      </c>
      <c r="N48" s="45">
        <f>M48/J48*100</f>
        <v>0.74315032264889458</v>
      </c>
      <c r="O48" s="46">
        <f>SUM(O15:O46)</f>
        <v>1671</v>
      </c>
      <c r="P48" s="47">
        <f>O48/K48*100</f>
        <v>104.4375</v>
      </c>
      <c r="Q48" s="46">
        <f>SUM(Q15:Q46)</f>
        <v>273</v>
      </c>
      <c r="R48" s="47">
        <f>Q48/M48*100</f>
        <v>97.15302491103202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5.75" customHeight="1">
      <c r="A50" s="48" t="s">
        <v>55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5.75" customHeight="1">
      <c r="A51" s="2"/>
      <c r="B51" s="2"/>
      <c r="C51" s="2"/>
      <c r="D51" s="2"/>
      <c r="E51" s="2"/>
      <c r="F51" s="2"/>
      <c r="G51" s="4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5.75" customHeight="1"/>
    <row r="252" spans="1:31" ht="15.75" customHeight="1"/>
    <row r="253" spans="1:31" ht="15.75" customHeight="1"/>
    <row r="254" spans="1:31" ht="15.75" customHeight="1"/>
    <row r="255" spans="1:31" ht="15.75" customHeight="1"/>
    <row r="256" spans="1:3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5">
    <mergeCell ref="J12:J13"/>
    <mergeCell ref="K12:L12"/>
    <mergeCell ref="M12:N12"/>
    <mergeCell ref="O12:P12"/>
    <mergeCell ref="Q12:R12"/>
    <mergeCell ref="A3:L3"/>
    <mergeCell ref="A6:B6"/>
    <mergeCell ref="A8:L8"/>
    <mergeCell ref="A12:A13"/>
    <mergeCell ref="B12:B13"/>
    <mergeCell ref="C12:C13"/>
    <mergeCell ref="D12:D13"/>
    <mergeCell ref="E12:F12"/>
    <mergeCell ref="G12:G13"/>
    <mergeCell ref="H12:I12"/>
  </mergeCells>
  <printOptions horizontalCentered="1"/>
  <pageMargins left="0" right="0" top="1.1417322834645669" bottom="0.9055118110236221" header="0" footer="0"/>
  <pageSetup paperSize="5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49. Status Gizi balita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2026-05-22T23:42:01Z</cp:lastPrinted>
  <dcterms:created xsi:type="dcterms:W3CDTF">2026-05-22T23:41:37Z</dcterms:created>
  <dcterms:modified xsi:type="dcterms:W3CDTF">2026-05-22T23:42:16Z</dcterms:modified>
</cp:coreProperties>
</file>