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1D787F3D-BBDE-4757-A06C-32F7A76E52B0}" xr6:coauthVersionLast="47" xr6:coauthVersionMax="47" xr10:uidLastSave="{00000000-0000-0000-0000-000000000000}"/>
  <bookViews>
    <workbookView xWindow="-120" yWindow="-120" windowWidth="20730" windowHeight="11040" xr2:uid="{5A937A89-E563-40AB-8013-6D76EFC681B7}"/>
  </bookViews>
  <sheets>
    <sheet name="43. Imun Bayi Lengkap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Y44" i="1"/>
  <c r="U44" i="1"/>
  <c r="S44" i="1"/>
  <c r="O44" i="1"/>
  <c r="P44" i="1" s="1"/>
  <c r="M44" i="1"/>
  <c r="I44" i="1"/>
  <c r="G44" i="1"/>
  <c r="AC43" i="1"/>
  <c r="W43" i="1"/>
  <c r="X43" i="1" s="1"/>
  <c r="V43" i="1"/>
  <c r="T43" i="1"/>
  <c r="Q43" i="1"/>
  <c r="R43" i="1" s="1"/>
  <c r="K43" i="1"/>
  <c r="L43" i="1" s="1"/>
  <c r="J43" i="1"/>
  <c r="H43" i="1"/>
  <c r="E43" i="1"/>
  <c r="F43" i="1" s="1"/>
  <c r="AD43" i="1" s="1"/>
  <c r="D43" i="1"/>
  <c r="Z43" i="1" s="1"/>
  <c r="C43" i="1"/>
  <c r="B43" i="1"/>
  <c r="AD42" i="1"/>
  <c r="AB42" i="1"/>
  <c r="Z42" i="1"/>
  <c r="X42" i="1"/>
  <c r="V42" i="1"/>
  <c r="T42" i="1"/>
  <c r="Q42" i="1"/>
  <c r="R42" i="1" s="1"/>
  <c r="P42" i="1"/>
  <c r="N42" i="1"/>
  <c r="L42" i="1"/>
  <c r="J42" i="1"/>
  <c r="H42" i="1"/>
  <c r="F42" i="1"/>
  <c r="E42" i="1"/>
  <c r="D42" i="1"/>
  <c r="C42" i="1"/>
  <c r="B42" i="1"/>
  <c r="Q41" i="1"/>
  <c r="E41" i="1"/>
  <c r="F41" i="1" s="1"/>
  <c r="D41" i="1"/>
  <c r="C41" i="1"/>
  <c r="B41" i="1"/>
  <c r="AD40" i="1"/>
  <c r="AB40" i="1"/>
  <c r="Z40" i="1"/>
  <c r="X40" i="1"/>
  <c r="V40" i="1"/>
  <c r="T40" i="1"/>
  <c r="Q40" i="1"/>
  <c r="R40" i="1" s="1"/>
  <c r="P40" i="1"/>
  <c r="N40" i="1"/>
  <c r="L40" i="1"/>
  <c r="J40" i="1"/>
  <c r="H40" i="1"/>
  <c r="F40" i="1"/>
  <c r="E40" i="1"/>
  <c r="D40" i="1"/>
  <c r="C40" i="1"/>
  <c r="B40" i="1"/>
  <c r="Q39" i="1"/>
  <c r="E39" i="1"/>
  <c r="P39" i="1" s="1"/>
  <c r="D39" i="1"/>
  <c r="N39" i="1" s="1"/>
  <c r="C39" i="1"/>
  <c r="B39" i="1"/>
  <c r="V38" i="1"/>
  <c r="T38" i="1"/>
  <c r="Q38" i="1"/>
  <c r="P38" i="1"/>
  <c r="H38" i="1"/>
  <c r="F38" i="1"/>
  <c r="R38" i="1" s="1"/>
  <c r="E38" i="1"/>
  <c r="AB38" i="1" s="1"/>
  <c r="D38" i="1"/>
  <c r="N38" i="1" s="1"/>
  <c r="C38" i="1"/>
  <c r="B38" i="1"/>
  <c r="Z37" i="1"/>
  <c r="T37" i="1"/>
  <c r="Q37" i="1"/>
  <c r="H37" i="1"/>
  <c r="E37" i="1"/>
  <c r="J37" i="1" s="1"/>
  <c r="D37" i="1"/>
  <c r="N37" i="1" s="1"/>
  <c r="C37" i="1"/>
  <c r="B37" i="1"/>
  <c r="AD36" i="1"/>
  <c r="AB36" i="1"/>
  <c r="Z36" i="1"/>
  <c r="X36" i="1"/>
  <c r="V36" i="1"/>
  <c r="T36" i="1"/>
  <c r="Q36" i="1"/>
  <c r="R36" i="1" s="1"/>
  <c r="P36" i="1"/>
  <c r="N36" i="1"/>
  <c r="L36" i="1"/>
  <c r="J36" i="1"/>
  <c r="H36" i="1"/>
  <c r="F36" i="1"/>
  <c r="E36" i="1"/>
  <c r="D36" i="1"/>
  <c r="C36" i="1"/>
  <c r="B36" i="1"/>
  <c r="Q35" i="1"/>
  <c r="E35" i="1"/>
  <c r="P35" i="1" s="1"/>
  <c r="D35" i="1"/>
  <c r="N35" i="1" s="1"/>
  <c r="C35" i="1"/>
  <c r="B35" i="1"/>
  <c r="AC34" i="1"/>
  <c r="X34" i="1"/>
  <c r="W34" i="1"/>
  <c r="V34" i="1"/>
  <c r="T34" i="1"/>
  <c r="Q34" i="1"/>
  <c r="N34" i="1"/>
  <c r="L34" i="1"/>
  <c r="K34" i="1"/>
  <c r="J34" i="1"/>
  <c r="H34" i="1"/>
  <c r="F34" i="1"/>
  <c r="AD34" i="1" s="1"/>
  <c r="E34" i="1"/>
  <c r="AB34" i="1" s="1"/>
  <c r="D34" i="1"/>
  <c r="Z34" i="1" s="1"/>
  <c r="C34" i="1"/>
  <c r="B34" i="1"/>
  <c r="AC33" i="1"/>
  <c r="Z33" i="1"/>
  <c r="W33" i="1"/>
  <c r="T33" i="1"/>
  <c r="Q33" i="1"/>
  <c r="N33" i="1"/>
  <c r="K33" i="1"/>
  <c r="H33" i="1"/>
  <c r="F33" i="1"/>
  <c r="AD33" i="1" s="1"/>
  <c r="E33" i="1"/>
  <c r="AB33" i="1" s="1"/>
  <c r="D33" i="1"/>
  <c r="C33" i="1"/>
  <c r="B33" i="1"/>
  <c r="Z32" i="1"/>
  <c r="X32" i="1"/>
  <c r="W32" i="1"/>
  <c r="V32" i="1"/>
  <c r="T32" i="1"/>
  <c r="Q32" i="1"/>
  <c r="N32" i="1"/>
  <c r="L32" i="1"/>
  <c r="J32" i="1"/>
  <c r="H32" i="1"/>
  <c r="F32" i="1"/>
  <c r="R32" i="1" s="1"/>
  <c r="E32" i="1"/>
  <c r="AB32" i="1" s="1"/>
  <c r="D32" i="1"/>
  <c r="C32" i="1"/>
  <c r="B32" i="1"/>
  <c r="AC31" i="1"/>
  <c r="Z31" i="1"/>
  <c r="W31" i="1"/>
  <c r="T31" i="1"/>
  <c r="Q31" i="1"/>
  <c r="N31" i="1"/>
  <c r="K31" i="1"/>
  <c r="H31" i="1"/>
  <c r="F31" i="1"/>
  <c r="AD31" i="1" s="1"/>
  <c r="E31" i="1"/>
  <c r="AB31" i="1" s="1"/>
  <c r="D31" i="1"/>
  <c r="C31" i="1"/>
  <c r="B31" i="1"/>
  <c r="AC30" i="1"/>
  <c r="AB30" i="1"/>
  <c r="W30" i="1"/>
  <c r="V30" i="1"/>
  <c r="Q30" i="1"/>
  <c r="P30" i="1"/>
  <c r="K30" i="1"/>
  <c r="J30" i="1"/>
  <c r="E30" i="1"/>
  <c r="D30" i="1"/>
  <c r="Z30" i="1" s="1"/>
  <c r="C30" i="1"/>
  <c r="B30" i="1"/>
  <c r="AC29" i="1"/>
  <c r="W29" i="1"/>
  <c r="V29" i="1"/>
  <c r="T29" i="1"/>
  <c r="Q29" i="1"/>
  <c r="K29" i="1"/>
  <c r="J29" i="1"/>
  <c r="H29" i="1"/>
  <c r="E29" i="1"/>
  <c r="F29" i="1" s="1"/>
  <c r="D29" i="1"/>
  <c r="Z29" i="1" s="1"/>
  <c r="C29" i="1"/>
  <c r="B29" i="1"/>
  <c r="AC28" i="1"/>
  <c r="W28" i="1"/>
  <c r="Q28" i="1"/>
  <c r="K28" i="1"/>
  <c r="F28" i="1"/>
  <c r="AD28" i="1" s="1"/>
  <c r="E28" i="1"/>
  <c r="AB28" i="1" s="1"/>
  <c r="D28" i="1"/>
  <c r="Z28" i="1" s="1"/>
  <c r="C28" i="1"/>
  <c r="B28" i="1"/>
  <c r="AC27" i="1"/>
  <c r="Z27" i="1"/>
  <c r="X27" i="1"/>
  <c r="W27" i="1"/>
  <c r="V27" i="1"/>
  <c r="T27" i="1"/>
  <c r="Q27" i="1"/>
  <c r="N27" i="1"/>
  <c r="L27" i="1"/>
  <c r="K27" i="1"/>
  <c r="J27" i="1"/>
  <c r="H27" i="1"/>
  <c r="F27" i="1"/>
  <c r="AD27" i="1" s="1"/>
  <c r="E27" i="1"/>
  <c r="AB27" i="1" s="1"/>
  <c r="D27" i="1"/>
  <c r="B27" i="1"/>
  <c r="AC26" i="1"/>
  <c r="Z26" i="1"/>
  <c r="W26" i="1"/>
  <c r="T26" i="1"/>
  <c r="Q26" i="1"/>
  <c r="N26" i="1"/>
  <c r="K26" i="1"/>
  <c r="H26" i="1"/>
  <c r="F26" i="1"/>
  <c r="AD26" i="1" s="1"/>
  <c r="E26" i="1"/>
  <c r="AB26" i="1" s="1"/>
  <c r="D26" i="1"/>
  <c r="C26" i="1"/>
  <c r="B26" i="1"/>
  <c r="AC25" i="1"/>
  <c r="AB25" i="1"/>
  <c r="W25" i="1"/>
  <c r="V25" i="1"/>
  <c r="Q25" i="1"/>
  <c r="P25" i="1"/>
  <c r="K25" i="1"/>
  <c r="J25" i="1"/>
  <c r="E25" i="1"/>
  <c r="D25" i="1"/>
  <c r="Z25" i="1" s="1"/>
  <c r="C25" i="1"/>
  <c r="B25" i="1"/>
  <c r="AC24" i="1"/>
  <c r="W24" i="1"/>
  <c r="T24" i="1"/>
  <c r="Q24" i="1"/>
  <c r="K24" i="1"/>
  <c r="H24" i="1"/>
  <c r="E24" i="1"/>
  <c r="V24" i="1" s="1"/>
  <c r="D24" i="1"/>
  <c r="Z24" i="1" s="1"/>
  <c r="C24" i="1"/>
  <c r="B24" i="1"/>
  <c r="AC23" i="1"/>
  <c r="W23" i="1"/>
  <c r="Q23" i="1"/>
  <c r="K23" i="1"/>
  <c r="F23" i="1"/>
  <c r="AD23" i="1" s="1"/>
  <c r="E23" i="1"/>
  <c r="AB23" i="1" s="1"/>
  <c r="D23" i="1"/>
  <c r="Z23" i="1" s="1"/>
  <c r="C23" i="1"/>
  <c r="B23" i="1"/>
  <c r="AC22" i="1"/>
  <c r="Z22" i="1"/>
  <c r="X22" i="1"/>
  <c r="W22" i="1"/>
  <c r="V22" i="1"/>
  <c r="T22" i="1"/>
  <c r="Q22" i="1"/>
  <c r="N22" i="1"/>
  <c r="L22" i="1"/>
  <c r="K22" i="1"/>
  <c r="J22" i="1"/>
  <c r="H22" i="1"/>
  <c r="F22" i="1"/>
  <c r="AD22" i="1" s="1"/>
  <c r="E22" i="1"/>
  <c r="AB22" i="1" s="1"/>
  <c r="D22" i="1"/>
  <c r="C22" i="1"/>
  <c r="B22" i="1"/>
  <c r="AC21" i="1"/>
  <c r="AB21" i="1"/>
  <c r="W21" i="1"/>
  <c r="X21" i="1" s="1"/>
  <c r="V21" i="1"/>
  <c r="T21" i="1"/>
  <c r="Q21" i="1"/>
  <c r="P21" i="1"/>
  <c r="K21" i="1"/>
  <c r="J21" i="1"/>
  <c r="H21" i="1"/>
  <c r="E21" i="1"/>
  <c r="D21" i="1"/>
  <c r="F21" i="1" s="1"/>
  <c r="C21" i="1"/>
  <c r="B21" i="1"/>
  <c r="AC20" i="1"/>
  <c r="W20" i="1"/>
  <c r="Q20" i="1"/>
  <c r="K20" i="1"/>
  <c r="E20" i="1"/>
  <c r="AB20" i="1" s="1"/>
  <c r="D20" i="1"/>
  <c r="Z20" i="1" s="1"/>
  <c r="C20" i="1"/>
  <c r="B20" i="1"/>
  <c r="AC19" i="1"/>
  <c r="X19" i="1"/>
  <c r="W19" i="1"/>
  <c r="V19" i="1"/>
  <c r="T19" i="1"/>
  <c r="Q19" i="1"/>
  <c r="L19" i="1"/>
  <c r="K19" i="1"/>
  <c r="J19" i="1"/>
  <c r="H19" i="1"/>
  <c r="F19" i="1"/>
  <c r="AD19" i="1" s="1"/>
  <c r="E19" i="1"/>
  <c r="AB19" i="1" s="1"/>
  <c r="D19" i="1"/>
  <c r="Z19" i="1" s="1"/>
  <c r="C19" i="1"/>
  <c r="B19" i="1"/>
  <c r="AC18" i="1"/>
  <c r="Z18" i="1"/>
  <c r="W18" i="1"/>
  <c r="T18" i="1"/>
  <c r="Q18" i="1"/>
  <c r="N18" i="1"/>
  <c r="K18" i="1"/>
  <c r="H18" i="1"/>
  <c r="F18" i="1"/>
  <c r="AD18" i="1" s="1"/>
  <c r="E18" i="1"/>
  <c r="AB18" i="1" s="1"/>
  <c r="D18" i="1"/>
  <c r="C18" i="1"/>
  <c r="B18" i="1"/>
  <c r="AC17" i="1"/>
  <c r="AB17" i="1"/>
  <c r="W17" i="1"/>
  <c r="V17" i="1"/>
  <c r="Q17" i="1"/>
  <c r="P17" i="1"/>
  <c r="K17" i="1"/>
  <c r="J17" i="1"/>
  <c r="E17" i="1"/>
  <c r="D17" i="1"/>
  <c r="Z17" i="1" s="1"/>
  <c r="C17" i="1"/>
  <c r="B17" i="1"/>
  <c r="AC16" i="1"/>
  <c r="W16" i="1"/>
  <c r="V16" i="1"/>
  <c r="T16" i="1"/>
  <c r="Q16" i="1"/>
  <c r="K16" i="1"/>
  <c r="J16" i="1"/>
  <c r="H16" i="1"/>
  <c r="E16" i="1"/>
  <c r="F16" i="1" s="1"/>
  <c r="D16" i="1"/>
  <c r="Z16" i="1" s="1"/>
  <c r="C16" i="1"/>
  <c r="B16" i="1"/>
  <c r="AC15" i="1"/>
  <c r="W15" i="1"/>
  <c r="Q15" i="1"/>
  <c r="K15" i="1"/>
  <c r="F15" i="1"/>
  <c r="AD15" i="1" s="1"/>
  <c r="E15" i="1"/>
  <c r="AB15" i="1" s="1"/>
  <c r="D15" i="1"/>
  <c r="Z15" i="1" s="1"/>
  <c r="C15" i="1"/>
  <c r="B15" i="1"/>
  <c r="AC14" i="1"/>
  <c r="Z14" i="1"/>
  <c r="X14" i="1"/>
  <c r="W14" i="1"/>
  <c r="V14" i="1"/>
  <c r="T14" i="1"/>
  <c r="Q14" i="1"/>
  <c r="N14" i="1"/>
  <c r="L14" i="1"/>
  <c r="K14" i="1"/>
  <c r="J14" i="1"/>
  <c r="H14" i="1"/>
  <c r="F14" i="1"/>
  <c r="AD14" i="1" s="1"/>
  <c r="E14" i="1"/>
  <c r="AB14" i="1" s="1"/>
  <c r="D14" i="1"/>
  <c r="C14" i="1"/>
  <c r="B14" i="1"/>
  <c r="AC13" i="1"/>
  <c r="AB13" i="1"/>
  <c r="W13" i="1"/>
  <c r="X13" i="1" s="1"/>
  <c r="V13" i="1"/>
  <c r="T13" i="1"/>
  <c r="Q13" i="1"/>
  <c r="P13" i="1"/>
  <c r="K13" i="1"/>
  <c r="L13" i="1" s="1"/>
  <c r="J13" i="1"/>
  <c r="H13" i="1"/>
  <c r="E13" i="1"/>
  <c r="D13" i="1"/>
  <c r="F13" i="1" s="1"/>
  <c r="C13" i="1"/>
  <c r="B13" i="1"/>
  <c r="AC12" i="1"/>
  <c r="AC44" i="1" s="1"/>
  <c r="W12" i="1"/>
  <c r="Q12" i="1"/>
  <c r="Q44" i="1" s="1"/>
  <c r="K12" i="1"/>
  <c r="K44" i="1" s="1"/>
  <c r="E12" i="1"/>
  <c r="E44" i="1" s="1"/>
  <c r="D12" i="1"/>
  <c r="D44" i="1" s="1"/>
  <c r="C12" i="1"/>
  <c r="B12" i="1"/>
  <c r="P5" i="1"/>
  <c r="P4" i="1"/>
  <c r="AD25" i="1" l="1"/>
  <c r="H44" i="1"/>
  <c r="N44" i="1"/>
  <c r="T44" i="1"/>
  <c r="Z44" i="1"/>
  <c r="AD13" i="1"/>
  <c r="R13" i="1"/>
  <c r="X16" i="1"/>
  <c r="L21" i="1"/>
  <c r="X29" i="1"/>
  <c r="V44" i="1"/>
  <c r="AB44" i="1"/>
  <c r="J44" i="1"/>
  <c r="AD16" i="1"/>
  <c r="AD29" i="1"/>
  <c r="R25" i="1"/>
  <c r="X12" i="1"/>
  <c r="L16" i="1"/>
  <c r="AD21" i="1"/>
  <c r="R21" i="1"/>
  <c r="L29" i="1"/>
  <c r="R16" i="1"/>
  <c r="R29" i="1"/>
  <c r="F12" i="1"/>
  <c r="R12" i="1"/>
  <c r="AD12" i="1"/>
  <c r="P14" i="1"/>
  <c r="H15" i="1"/>
  <c r="T15" i="1"/>
  <c r="J18" i="1"/>
  <c r="V18" i="1"/>
  <c r="N19" i="1"/>
  <c r="F20" i="1"/>
  <c r="R20" i="1" s="1"/>
  <c r="P22" i="1"/>
  <c r="H23" i="1"/>
  <c r="T23" i="1"/>
  <c r="J26" i="1"/>
  <c r="V26" i="1"/>
  <c r="P27" i="1"/>
  <c r="H28" i="1"/>
  <c r="T28" i="1"/>
  <c r="J31" i="1"/>
  <c r="V31" i="1"/>
  <c r="P32" i="1"/>
  <c r="J33" i="1"/>
  <c r="V33" i="1"/>
  <c r="F35" i="1"/>
  <c r="T35" i="1"/>
  <c r="AB37" i="1"/>
  <c r="J38" i="1"/>
  <c r="X38" i="1"/>
  <c r="F39" i="1"/>
  <c r="T39" i="1"/>
  <c r="W44" i="1"/>
  <c r="H12" i="1"/>
  <c r="T12" i="1"/>
  <c r="J15" i="1"/>
  <c r="V15" i="1"/>
  <c r="N16" i="1"/>
  <c r="F17" i="1"/>
  <c r="AD17" i="1" s="1"/>
  <c r="P19" i="1"/>
  <c r="H20" i="1"/>
  <c r="T20" i="1"/>
  <c r="J23" i="1"/>
  <c r="V23" i="1"/>
  <c r="N24" i="1"/>
  <c r="F25" i="1"/>
  <c r="J28" i="1"/>
  <c r="V28" i="1"/>
  <c r="N29" i="1"/>
  <c r="F30" i="1"/>
  <c r="AD32" i="1"/>
  <c r="P34" i="1"/>
  <c r="H35" i="1"/>
  <c r="V35" i="1"/>
  <c r="P37" i="1"/>
  <c r="L38" i="1"/>
  <c r="Z38" i="1"/>
  <c r="H39" i="1"/>
  <c r="V39" i="1"/>
  <c r="N43" i="1"/>
  <c r="J12" i="1"/>
  <c r="V12" i="1"/>
  <c r="N13" i="1"/>
  <c r="Z13" i="1"/>
  <c r="R14" i="1"/>
  <c r="P16" i="1"/>
  <c r="AB16" i="1"/>
  <c r="H17" i="1"/>
  <c r="T17" i="1"/>
  <c r="L18" i="1"/>
  <c r="X18" i="1"/>
  <c r="J20" i="1"/>
  <c r="V20" i="1"/>
  <c r="N21" i="1"/>
  <c r="Z21" i="1"/>
  <c r="R22" i="1"/>
  <c r="P24" i="1"/>
  <c r="AB24" i="1"/>
  <c r="H25" i="1"/>
  <c r="T25" i="1"/>
  <c r="L26" i="1"/>
  <c r="X26" i="1"/>
  <c r="R27" i="1"/>
  <c r="P29" i="1"/>
  <c r="AB29" i="1"/>
  <c r="H30" i="1"/>
  <c r="T30" i="1"/>
  <c r="L31" i="1"/>
  <c r="X31" i="1"/>
  <c r="L33" i="1"/>
  <c r="X33" i="1"/>
  <c r="J35" i="1"/>
  <c r="J39" i="1"/>
  <c r="P43" i="1"/>
  <c r="AB43" i="1"/>
  <c r="L15" i="1"/>
  <c r="X15" i="1"/>
  <c r="R19" i="1"/>
  <c r="L23" i="1"/>
  <c r="X23" i="1"/>
  <c r="L28" i="1"/>
  <c r="X28" i="1"/>
  <c r="R34" i="1"/>
  <c r="Z35" i="1"/>
  <c r="AD38" i="1"/>
  <c r="Z39" i="1"/>
  <c r="L12" i="1"/>
  <c r="N15" i="1"/>
  <c r="P18" i="1"/>
  <c r="N23" i="1"/>
  <c r="F24" i="1"/>
  <c r="AD24" i="1" s="1"/>
  <c r="P26" i="1"/>
  <c r="N28" i="1"/>
  <c r="P31" i="1"/>
  <c r="P33" i="1"/>
  <c r="AB35" i="1"/>
  <c r="F37" i="1"/>
  <c r="AB39" i="1"/>
  <c r="N12" i="1"/>
  <c r="Z12" i="1"/>
  <c r="P15" i="1"/>
  <c r="N20" i="1"/>
  <c r="P23" i="1"/>
  <c r="P28" i="1"/>
  <c r="V37" i="1"/>
  <c r="P12" i="1"/>
  <c r="AB12" i="1"/>
  <c r="N17" i="1"/>
  <c r="R18" i="1"/>
  <c r="P20" i="1"/>
  <c r="J24" i="1"/>
  <c r="N25" i="1"/>
  <c r="R26" i="1"/>
  <c r="N30" i="1"/>
  <c r="R31" i="1"/>
  <c r="R33" i="1"/>
  <c r="R15" i="1"/>
  <c r="R23" i="1"/>
  <c r="R28" i="1"/>
  <c r="X25" i="1" l="1"/>
  <c r="L25" i="1"/>
  <c r="L37" i="1"/>
  <c r="X37" i="1"/>
  <c r="R37" i="1"/>
  <c r="AD37" i="1"/>
  <c r="X24" i="1"/>
  <c r="F44" i="1"/>
  <c r="R24" i="1"/>
  <c r="X30" i="1"/>
  <c r="L30" i="1"/>
  <c r="AD30" i="1"/>
  <c r="R30" i="1"/>
  <c r="R35" i="1"/>
  <c r="AD35" i="1"/>
  <c r="L35" i="1"/>
  <c r="X35" i="1"/>
  <c r="L20" i="1"/>
  <c r="AD20" i="1"/>
  <c r="R17" i="1"/>
  <c r="X20" i="1"/>
  <c r="L24" i="1"/>
  <c r="X17" i="1"/>
  <c r="L17" i="1"/>
  <c r="R39" i="1"/>
  <c r="AD39" i="1"/>
  <c r="L39" i="1"/>
  <c r="X39" i="1"/>
  <c r="L44" i="1" l="1"/>
  <c r="R44" i="1"/>
  <c r="AD44" i="1"/>
  <c r="X44" i="1"/>
</calcChain>
</file>

<file path=xl/sharedStrings.xml><?xml version="1.0" encoding="utf-8"?>
<sst xmlns="http://schemas.openxmlformats.org/spreadsheetml/2006/main" count="58" uniqueCount="25">
  <si>
    <t>TABEL 43</t>
  </si>
  <si>
    <t>CAKUPAN IMUNISASI DPT-HB-Hib 3, POLIO 4*, MR1 DAN IMUNISASI BAYI LENGKAP MENURUT JENIS KELAMIN, KECAMATAN, DAN PUSKESMAS</t>
  </si>
  <si>
    <t>KABUPATEN/KOTA</t>
  </si>
  <si>
    <t>TAHUN</t>
  </si>
  <si>
    <t>NO</t>
  </si>
  <si>
    <t>KECAMATAN</t>
  </si>
  <si>
    <t>PUSKESMAS</t>
  </si>
  <si>
    <r>
      <rPr>
        <b/>
        <sz val="12"/>
        <color rgb="FF000000"/>
        <rFont val="Arial"/>
      </rPr>
      <t xml:space="preserve">JUMLAH BAYI
</t>
    </r>
    <r>
      <rPr>
        <b/>
        <i/>
        <sz val="12"/>
        <color rgb="FF000000"/>
        <rFont val="Arial"/>
      </rPr>
      <t>(SURVIVING INFANT)</t>
    </r>
  </si>
  <si>
    <t>BAYI DIIMUNISASI</t>
  </si>
  <si>
    <t>DPT-HB-Hib3</t>
  </si>
  <si>
    <t>POLIO 4*</t>
  </si>
  <si>
    <t>MR1</t>
  </si>
  <si>
    <t>IMUNISASI BAYI LENGKAP</t>
  </si>
  <si>
    <t>L</t>
  </si>
  <si>
    <t>P</t>
  </si>
  <si>
    <t>L + P</t>
  </si>
  <si>
    <t>L+P</t>
  </si>
  <si>
    <t>JUMLAH</t>
  </si>
  <si>
    <t>%</t>
  </si>
  <si>
    <t>Ronowijayan</t>
  </si>
  <si>
    <t>TOTAL</t>
  </si>
  <si>
    <t>Sumber: Bidang P2P</t>
  </si>
  <si>
    <t>Keterangan:</t>
  </si>
  <si>
    <t>*khusus untuk provinsi DIY, diisi dengan imunisasi IPV dosis ke 3</t>
  </si>
  <si>
    <t>MR = measles rubella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</si>
</sst>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0.0"/>
  </numFmts>
  <fonts count="7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b/>
      <i/>
      <sz val="12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5" fontId="1" fillId="0" borderId="19" xfId="0" applyNumberFormat="1" applyFont="1" applyBorder="1" applyAlignment="1">
      <alignment vertical="center"/>
    </xf>
    <xf numFmtId="165" fontId="1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B24" t="str">
            <v>Siman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2">
          <cell r="G12">
            <v>230</v>
          </cell>
          <cell r="H12">
            <v>211</v>
          </cell>
        </row>
        <row r="13">
          <cell r="G13">
            <v>155</v>
          </cell>
          <cell r="H13">
            <v>142</v>
          </cell>
        </row>
        <row r="14">
          <cell r="G14">
            <v>184</v>
          </cell>
          <cell r="H14">
            <v>174</v>
          </cell>
        </row>
        <row r="15">
          <cell r="G15">
            <v>149</v>
          </cell>
          <cell r="H15">
            <v>142</v>
          </cell>
        </row>
        <row r="16">
          <cell r="G16">
            <v>237</v>
          </cell>
          <cell r="H16">
            <v>231</v>
          </cell>
        </row>
        <row r="17">
          <cell r="G17">
            <v>110</v>
          </cell>
          <cell r="H17">
            <v>108</v>
          </cell>
        </row>
        <row r="18">
          <cell r="G18">
            <v>140</v>
          </cell>
          <cell r="H18">
            <v>130</v>
          </cell>
        </row>
        <row r="19">
          <cell r="G19">
            <v>331</v>
          </cell>
          <cell r="H19">
            <v>313</v>
          </cell>
        </row>
        <row r="20">
          <cell r="G20">
            <v>52</v>
          </cell>
          <cell r="H20">
            <v>51</v>
          </cell>
        </row>
        <row r="21">
          <cell r="G21">
            <v>149</v>
          </cell>
          <cell r="H21">
            <v>143</v>
          </cell>
        </row>
        <row r="22">
          <cell r="G22">
            <v>58</v>
          </cell>
          <cell r="H22">
            <v>56</v>
          </cell>
        </row>
        <row r="23">
          <cell r="G23">
            <v>195</v>
          </cell>
          <cell r="H23">
            <v>186</v>
          </cell>
        </row>
        <row r="24">
          <cell r="G24">
            <v>128</v>
          </cell>
          <cell r="H24">
            <v>123</v>
          </cell>
        </row>
        <row r="25">
          <cell r="G25">
            <v>218</v>
          </cell>
          <cell r="H25">
            <v>209</v>
          </cell>
        </row>
        <row r="26">
          <cell r="G26">
            <v>148</v>
          </cell>
          <cell r="H26">
            <v>139</v>
          </cell>
        </row>
        <row r="27">
          <cell r="G27">
            <v>147</v>
          </cell>
          <cell r="H27">
            <v>140</v>
          </cell>
        </row>
        <row r="28">
          <cell r="G28">
            <v>196</v>
          </cell>
          <cell r="H28">
            <v>185</v>
          </cell>
        </row>
        <row r="29">
          <cell r="G29">
            <v>292</v>
          </cell>
          <cell r="H29">
            <v>283</v>
          </cell>
        </row>
        <row r="30">
          <cell r="G30">
            <v>217</v>
          </cell>
          <cell r="H30">
            <v>206</v>
          </cell>
        </row>
        <row r="31">
          <cell r="G31">
            <v>72</v>
          </cell>
          <cell r="H31">
            <v>69</v>
          </cell>
        </row>
        <row r="32">
          <cell r="G32">
            <v>294</v>
          </cell>
          <cell r="H32">
            <v>277</v>
          </cell>
        </row>
        <row r="33">
          <cell r="G33">
            <v>211</v>
          </cell>
          <cell r="H33">
            <v>197</v>
          </cell>
        </row>
        <row r="34">
          <cell r="G34">
            <v>159</v>
          </cell>
          <cell r="H34">
            <v>154</v>
          </cell>
        </row>
        <row r="35">
          <cell r="G35">
            <v>88</v>
          </cell>
          <cell r="H35">
            <v>82</v>
          </cell>
        </row>
        <row r="36">
          <cell r="G36">
            <v>360</v>
          </cell>
          <cell r="H36">
            <v>345</v>
          </cell>
        </row>
        <row r="37">
          <cell r="G37">
            <v>245</v>
          </cell>
          <cell r="H37">
            <v>235</v>
          </cell>
        </row>
        <row r="38">
          <cell r="G38">
            <v>223</v>
          </cell>
          <cell r="H38">
            <v>211</v>
          </cell>
        </row>
        <row r="39">
          <cell r="G39">
            <v>248</v>
          </cell>
          <cell r="H39">
            <v>236</v>
          </cell>
        </row>
        <row r="40">
          <cell r="G40">
            <v>182</v>
          </cell>
          <cell r="H40">
            <v>173</v>
          </cell>
        </row>
        <row r="41">
          <cell r="G41">
            <v>236</v>
          </cell>
          <cell r="H41">
            <v>224</v>
          </cell>
        </row>
        <row r="42">
          <cell r="G42">
            <v>143</v>
          </cell>
          <cell r="H42">
            <v>137</v>
          </cell>
        </row>
        <row r="43">
          <cell r="G43">
            <v>133</v>
          </cell>
          <cell r="H43">
            <v>125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2BE0-A055-4FF9-A365-E45039215008}">
  <sheetPr>
    <pageSetUpPr fitToPage="1"/>
  </sheetPr>
  <dimension ref="A1:AD1000"/>
  <sheetViews>
    <sheetView tabSelected="1" workbookViewId="0">
      <pane ySplit="11" topLeftCell="A45" activePane="bottomLeft" state="frozen"/>
      <selection pane="bottomLeft" activeCell="A3" sqref="A3:AD3"/>
    </sheetView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6" width="8.28515625" style="3" customWidth="1"/>
    <col min="7" max="7" width="10.28515625" style="3" customWidth="1"/>
    <col min="8" max="8" width="9.28515625" style="3" customWidth="1"/>
    <col min="9" max="9" width="10.7109375" style="3" customWidth="1"/>
    <col min="10" max="10" width="9.28515625" style="3" customWidth="1"/>
    <col min="11" max="11" width="10.28515625" style="3" customWidth="1"/>
    <col min="12" max="12" width="9.28515625" style="3" customWidth="1"/>
    <col min="13" max="13" width="10.7109375" style="3" customWidth="1"/>
    <col min="14" max="14" width="9.28515625" style="3" customWidth="1"/>
    <col min="15" max="15" width="10.28515625" style="3" customWidth="1"/>
    <col min="16" max="16" width="9.28515625" style="3" customWidth="1"/>
    <col min="17" max="17" width="10.28515625" style="3" customWidth="1"/>
    <col min="18" max="18" width="9.28515625" style="3" customWidth="1"/>
    <col min="19" max="19" width="10.28515625" style="3" customWidth="1"/>
    <col min="20" max="20" width="9.28515625" style="3" customWidth="1"/>
    <col min="21" max="21" width="10.85546875" style="3" customWidth="1"/>
    <col min="22" max="22" width="9.28515625" style="3" customWidth="1"/>
    <col min="23" max="23" width="11.28515625" style="3" customWidth="1"/>
    <col min="24" max="24" width="9.28515625" style="3" customWidth="1"/>
    <col min="25" max="25" width="11.28515625" style="3" customWidth="1"/>
    <col min="26" max="26" width="9.28515625" style="3" customWidth="1"/>
    <col min="27" max="27" width="11.140625" style="3" customWidth="1"/>
    <col min="28" max="28" width="9.28515625" style="3" customWidth="1"/>
    <col min="29" max="29" width="12.28515625" style="3" customWidth="1"/>
    <col min="30" max="30" width="9.28515625" style="3" customWidth="1"/>
    <col min="31" max="16384" width="14.42578125" style="3"/>
  </cols>
  <sheetData>
    <row r="1" spans="1:3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O4" s="7" t="s">
        <v>2</v>
      </c>
      <c r="P4" s="8" t="str">
        <f>'[1]1. Jml Pend'!$F$5</f>
        <v>PONOROGO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15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O5" s="7" t="s">
        <v>3</v>
      </c>
      <c r="P5" s="8">
        <f>'[1]1. Jml Pend'!$F$6</f>
        <v>2025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9.5" customHeight="1">
      <c r="A7" s="10" t="s">
        <v>4</v>
      </c>
      <c r="B7" s="10" t="s">
        <v>5</v>
      </c>
      <c r="C7" s="10" t="s">
        <v>6</v>
      </c>
      <c r="D7" s="11" t="s">
        <v>7</v>
      </c>
      <c r="E7" s="12"/>
      <c r="F7" s="13"/>
      <c r="G7" s="14" t="s">
        <v>8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</row>
    <row r="8" spans="1:30" ht="19.5" customHeight="1">
      <c r="A8" s="17"/>
      <c r="B8" s="17"/>
      <c r="C8" s="17"/>
      <c r="D8" s="18"/>
      <c r="E8" s="5"/>
      <c r="F8" s="19"/>
      <c r="G8" s="20" t="s">
        <v>9</v>
      </c>
      <c r="H8" s="21"/>
      <c r="I8" s="21"/>
      <c r="J8" s="21"/>
      <c r="K8" s="21"/>
      <c r="L8" s="22"/>
      <c r="M8" s="20" t="s">
        <v>10</v>
      </c>
      <c r="N8" s="21"/>
      <c r="O8" s="21"/>
      <c r="P8" s="21"/>
      <c r="Q8" s="21"/>
      <c r="R8" s="22"/>
      <c r="S8" s="20" t="s">
        <v>11</v>
      </c>
      <c r="T8" s="21"/>
      <c r="U8" s="21"/>
      <c r="V8" s="21"/>
      <c r="W8" s="21"/>
      <c r="X8" s="22"/>
      <c r="Y8" s="20" t="s">
        <v>12</v>
      </c>
      <c r="Z8" s="21"/>
      <c r="AA8" s="21"/>
      <c r="AB8" s="21"/>
      <c r="AC8" s="21"/>
      <c r="AD8" s="22"/>
    </row>
    <row r="9" spans="1:30" ht="19.5" customHeight="1">
      <c r="A9" s="17"/>
      <c r="B9" s="17"/>
      <c r="C9" s="17"/>
      <c r="D9" s="23"/>
      <c r="E9" s="24"/>
      <c r="F9" s="25"/>
      <c r="G9" s="20" t="s">
        <v>13</v>
      </c>
      <c r="H9" s="21"/>
      <c r="I9" s="20" t="s">
        <v>14</v>
      </c>
      <c r="J9" s="21"/>
      <c r="K9" s="20" t="s">
        <v>15</v>
      </c>
      <c r="L9" s="21"/>
      <c r="M9" s="20" t="s">
        <v>13</v>
      </c>
      <c r="N9" s="21"/>
      <c r="O9" s="20" t="s">
        <v>14</v>
      </c>
      <c r="P9" s="22"/>
      <c r="Q9" s="20" t="s">
        <v>15</v>
      </c>
      <c r="R9" s="21"/>
      <c r="S9" s="20" t="s">
        <v>13</v>
      </c>
      <c r="T9" s="21"/>
      <c r="U9" s="20" t="s">
        <v>14</v>
      </c>
      <c r="V9" s="22"/>
      <c r="W9" s="20" t="s">
        <v>15</v>
      </c>
      <c r="X9" s="21"/>
      <c r="Y9" s="20" t="s">
        <v>13</v>
      </c>
      <c r="Z9" s="21"/>
      <c r="AA9" s="20" t="s">
        <v>14</v>
      </c>
      <c r="AB9" s="22"/>
      <c r="AC9" s="20" t="s">
        <v>15</v>
      </c>
      <c r="AD9" s="22"/>
    </row>
    <row r="10" spans="1:30" ht="19.5" customHeight="1">
      <c r="A10" s="26"/>
      <c r="B10" s="26"/>
      <c r="C10" s="26"/>
      <c r="D10" s="27" t="s">
        <v>13</v>
      </c>
      <c r="E10" s="27" t="s">
        <v>14</v>
      </c>
      <c r="F10" s="27" t="s">
        <v>16</v>
      </c>
      <c r="G10" s="27" t="s">
        <v>17</v>
      </c>
      <c r="H10" s="27" t="s">
        <v>18</v>
      </c>
      <c r="I10" s="27" t="s">
        <v>17</v>
      </c>
      <c r="J10" s="27" t="s">
        <v>18</v>
      </c>
      <c r="K10" s="27" t="s">
        <v>17</v>
      </c>
      <c r="L10" s="27" t="s">
        <v>18</v>
      </c>
      <c r="M10" s="27" t="s">
        <v>17</v>
      </c>
      <c r="N10" s="27" t="s">
        <v>18</v>
      </c>
      <c r="O10" s="27" t="s">
        <v>17</v>
      </c>
      <c r="P10" s="28" t="s">
        <v>18</v>
      </c>
      <c r="Q10" s="27" t="s">
        <v>17</v>
      </c>
      <c r="R10" s="27" t="s">
        <v>18</v>
      </c>
      <c r="S10" s="27" t="s">
        <v>17</v>
      </c>
      <c r="T10" s="27" t="s">
        <v>18</v>
      </c>
      <c r="U10" s="27" t="s">
        <v>17</v>
      </c>
      <c r="V10" s="28" t="s">
        <v>18</v>
      </c>
      <c r="W10" s="27" t="s">
        <v>17</v>
      </c>
      <c r="X10" s="27" t="s">
        <v>18</v>
      </c>
      <c r="Y10" s="27" t="s">
        <v>17</v>
      </c>
      <c r="Z10" s="27" t="s">
        <v>18</v>
      </c>
      <c r="AA10" s="27" t="s">
        <v>17</v>
      </c>
      <c r="AB10" s="28" t="s">
        <v>18</v>
      </c>
      <c r="AC10" s="27" t="s">
        <v>17</v>
      </c>
      <c r="AD10" s="27" t="s">
        <v>18</v>
      </c>
    </row>
    <row r="11" spans="1:30" ht="19.5" customHeight="1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30">
        <v>7</v>
      </c>
      <c r="H11" s="29">
        <v>8</v>
      </c>
      <c r="I11" s="29">
        <v>9</v>
      </c>
      <c r="J11" s="29">
        <v>10</v>
      </c>
      <c r="K11" s="29">
        <v>11</v>
      </c>
      <c r="L11" s="29">
        <v>12</v>
      </c>
      <c r="M11" s="29">
        <v>13</v>
      </c>
      <c r="N11" s="29">
        <v>14</v>
      </c>
      <c r="O11" s="29">
        <v>15</v>
      </c>
      <c r="P11" s="31">
        <v>16</v>
      </c>
      <c r="Q11" s="29">
        <v>17</v>
      </c>
      <c r="R11" s="29">
        <v>18</v>
      </c>
      <c r="S11" s="29">
        <v>19</v>
      </c>
      <c r="T11" s="29">
        <v>20</v>
      </c>
      <c r="U11" s="29">
        <v>21</v>
      </c>
      <c r="V11" s="29">
        <v>22</v>
      </c>
      <c r="W11" s="29">
        <v>23</v>
      </c>
      <c r="X11" s="29">
        <v>24</v>
      </c>
      <c r="Y11" s="29">
        <v>25</v>
      </c>
      <c r="Z11" s="29">
        <v>26</v>
      </c>
      <c r="AA11" s="29">
        <v>27</v>
      </c>
      <c r="AB11" s="29">
        <v>28</v>
      </c>
      <c r="AC11" s="29">
        <v>29</v>
      </c>
      <c r="AD11" s="29">
        <v>30</v>
      </c>
    </row>
    <row r="12" spans="1:30" ht="19.5" customHeight="1">
      <c r="A12" s="32">
        <v>1</v>
      </c>
      <c r="B12" s="33" t="str">
        <f>'[1]11. Obat Esensial'!B9</f>
        <v>Ngrayun</v>
      </c>
      <c r="C12" s="33" t="str">
        <f>'[1]11. Obat Esensial'!C9</f>
        <v>Ngrayun</v>
      </c>
      <c r="D12" s="34">
        <f>'[1]41. Imun Lengkap'!G12</f>
        <v>230</v>
      </c>
      <c r="E12" s="34">
        <f>'[1]41. Imun Lengkap'!H12</f>
        <v>211</v>
      </c>
      <c r="F12" s="35">
        <f t="shared" ref="F12:F43" si="0">SUM(D12:E12)</f>
        <v>441</v>
      </c>
      <c r="G12" s="36">
        <v>184</v>
      </c>
      <c r="H12" s="37">
        <f t="shared" ref="H12:H40" si="1">G12/D12*100</f>
        <v>80</v>
      </c>
      <c r="I12" s="35">
        <v>147</v>
      </c>
      <c r="J12" s="37">
        <f t="shared" ref="J12:J40" si="2">I12/E12*100</f>
        <v>69.66824644549763</v>
      </c>
      <c r="K12" s="35">
        <f t="shared" ref="K12:K31" si="3">SUM(G12,I12)</f>
        <v>331</v>
      </c>
      <c r="L12" s="37">
        <f t="shared" ref="L12:L40" si="4">K12/F12*100</f>
        <v>75.056689342403629</v>
      </c>
      <c r="M12" s="35">
        <v>157</v>
      </c>
      <c r="N12" s="37">
        <f t="shared" ref="N12:N40" si="5">M12/D12*100</f>
        <v>68.260869565217391</v>
      </c>
      <c r="O12" s="35">
        <v>132</v>
      </c>
      <c r="P12" s="37">
        <f t="shared" ref="P12:P40" si="6">O12/E12*100</f>
        <v>62.559241706161139</v>
      </c>
      <c r="Q12" s="35">
        <f t="shared" ref="Q12:Q43" si="7">SUM(M12,O12)</f>
        <v>289</v>
      </c>
      <c r="R12" s="37">
        <f t="shared" ref="R12:R40" si="8">Q12/F12*100</f>
        <v>65.532879818594097</v>
      </c>
      <c r="S12" s="35">
        <v>175</v>
      </c>
      <c r="T12" s="37">
        <f t="shared" ref="T12:T40" si="9">S12/D12*100</f>
        <v>76.08695652173914</v>
      </c>
      <c r="U12" s="35">
        <v>140</v>
      </c>
      <c r="V12" s="37">
        <f t="shared" ref="V12:V40" si="10">U12/E12*100</f>
        <v>66.350710900473928</v>
      </c>
      <c r="W12" s="35">
        <f t="shared" ref="W12:W34" si="11">SUM(S12,U12)</f>
        <v>315</v>
      </c>
      <c r="X12" s="37">
        <f t="shared" ref="X12:X40" si="12">W12/F12*100</f>
        <v>71.428571428571431</v>
      </c>
      <c r="Y12" s="35">
        <v>171</v>
      </c>
      <c r="Z12" s="37">
        <f t="shared" ref="Z12:Z40" si="13">Y12/D12*100</f>
        <v>74.34782608695653</v>
      </c>
      <c r="AA12" s="35">
        <v>139</v>
      </c>
      <c r="AB12" s="37">
        <f t="shared" ref="AB12:AB40" si="14">AA12/E12*100</f>
        <v>65.876777251184834</v>
      </c>
      <c r="AC12" s="35">
        <f t="shared" ref="AC12:AC31" si="15">SUM(Y12,AA12)</f>
        <v>310</v>
      </c>
      <c r="AD12" s="37">
        <f t="shared" ref="AD12:AD40" si="16">AC12/F12*100</f>
        <v>70.29478458049887</v>
      </c>
    </row>
    <row r="13" spans="1:30" ht="19.5" customHeight="1">
      <c r="A13" s="32">
        <v>2</v>
      </c>
      <c r="B13" s="33">
        <f>'[1]11. Obat Esensial'!B10</f>
        <v>0</v>
      </c>
      <c r="C13" s="33" t="str">
        <f>'[1]11. Obat Esensial'!C10</f>
        <v>Selur</v>
      </c>
      <c r="D13" s="34">
        <f>'[1]41. Imun Lengkap'!G13</f>
        <v>155</v>
      </c>
      <c r="E13" s="34">
        <f>'[1]41. Imun Lengkap'!H13</f>
        <v>142</v>
      </c>
      <c r="F13" s="35">
        <f t="shared" si="0"/>
        <v>297</v>
      </c>
      <c r="G13" s="35">
        <v>127</v>
      </c>
      <c r="H13" s="37">
        <f t="shared" si="1"/>
        <v>81.935483870967744</v>
      </c>
      <c r="I13" s="35">
        <v>133</v>
      </c>
      <c r="J13" s="37">
        <f t="shared" si="2"/>
        <v>93.661971830985919</v>
      </c>
      <c r="K13" s="35">
        <f t="shared" si="3"/>
        <v>260</v>
      </c>
      <c r="L13" s="37">
        <f t="shared" si="4"/>
        <v>87.542087542087543</v>
      </c>
      <c r="M13" s="35">
        <v>118</v>
      </c>
      <c r="N13" s="37">
        <f t="shared" si="5"/>
        <v>76.129032258064512</v>
      </c>
      <c r="O13" s="35">
        <v>121</v>
      </c>
      <c r="P13" s="37">
        <f t="shared" si="6"/>
        <v>85.211267605633793</v>
      </c>
      <c r="Q13" s="35">
        <f t="shared" si="7"/>
        <v>239</v>
      </c>
      <c r="R13" s="37">
        <f t="shared" si="8"/>
        <v>80.471380471380471</v>
      </c>
      <c r="S13" s="35">
        <v>115</v>
      </c>
      <c r="T13" s="37">
        <f t="shared" si="9"/>
        <v>74.193548387096769</v>
      </c>
      <c r="U13" s="35">
        <v>110</v>
      </c>
      <c r="V13" s="37">
        <f t="shared" si="10"/>
        <v>77.464788732394368</v>
      </c>
      <c r="W13" s="35">
        <f t="shared" si="11"/>
        <v>225</v>
      </c>
      <c r="X13" s="37">
        <f t="shared" si="12"/>
        <v>75.757575757575751</v>
      </c>
      <c r="Y13" s="35">
        <v>119</v>
      </c>
      <c r="Z13" s="37">
        <f t="shared" si="13"/>
        <v>76.774193548387089</v>
      </c>
      <c r="AA13" s="35">
        <v>106</v>
      </c>
      <c r="AB13" s="37">
        <f t="shared" si="14"/>
        <v>74.647887323943664</v>
      </c>
      <c r="AC13" s="35">
        <f t="shared" si="15"/>
        <v>225</v>
      </c>
      <c r="AD13" s="37">
        <f t="shared" si="16"/>
        <v>75.757575757575751</v>
      </c>
    </row>
    <row r="14" spans="1:30" ht="19.5" customHeight="1">
      <c r="A14" s="32">
        <v>3</v>
      </c>
      <c r="B14" s="33" t="str">
        <f>'[1]11. Obat Esensial'!B11</f>
        <v>Slahung</v>
      </c>
      <c r="C14" s="33" t="str">
        <f>'[1]11. Obat Esensial'!C11</f>
        <v>Slahung</v>
      </c>
      <c r="D14" s="34">
        <f>'[1]41. Imun Lengkap'!G14</f>
        <v>184</v>
      </c>
      <c r="E14" s="34">
        <f>'[1]41. Imun Lengkap'!H14</f>
        <v>174</v>
      </c>
      <c r="F14" s="35">
        <f t="shared" si="0"/>
        <v>358</v>
      </c>
      <c r="G14" s="35">
        <v>101</v>
      </c>
      <c r="H14" s="37">
        <f t="shared" si="1"/>
        <v>54.891304347826086</v>
      </c>
      <c r="I14" s="35">
        <v>103</v>
      </c>
      <c r="J14" s="37">
        <f t="shared" si="2"/>
        <v>59.195402298850574</v>
      </c>
      <c r="K14" s="35">
        <f t="shared" si="3"/>
        <v>204</v>
      </c>
      <c r="L14" s="37">
        <f t="shared" si="4"/>
        <v>56.983240223463682</v>
      </c>
      <c r="M14" s="35">
        <v>101</v>
      </c>
      <c r="N14" s="37">
        <f t="shared" si="5"/>
        <v>54.891304347826086</v>
      </c>
      <c r="O14" s="35">
        <v>103</v>
      </c>
      <c r="P14" s="37">
        <f t="shared" si="6"/>
        <v>59.195402298850574</v>
      </c>
      <c r="Q14" s="35">
        <f t="shared" si="7"/>
        <v>204</v>
      </c>
      <c r="R14" s="37">
        <f t="shared" si="8"/>
        <v>56.983240223463682</v>
      </c>
      <c r="S14" s="35">
        <v>146</v>
      </c>
      <c r="T14" s="37">
        <f t="shared" si="9"/>
        <v>79.347826086956516</v>
      </c>
      <c r="U14" s="35">
        <v>110</v>
      </c>
      <c r="V14" s="37">
        <f t="shared" si="10"/>
        <v>63.218390804597703</v>
      </c>
      <c r="W14" s="35">
        <f t="shared" si="11"/>
        <v>256</v>
      </c>
      <c r="X14" s="37">
        <f t="shared" si="12"/>
        <v>71.508379888268152</v>
      </c>
      <c r="Y14" s="35">
        <v>146</v>
      </c>
      <c r="Z14" s="37">
        <f t="shared" si="13"/>
        <v>79.347826086956516</v>
      </c>
      <c r="AA14" s="35">
        <v>110</v>
      </c>
      <c r="AB14" s="37">
        <f t="shared" si="14"/>
        <v>63.218390804597703</v>
      </c>
      <c r="AC14" s="35">
        <f t="shared" si="15"/>
        <v>256</v>
      </c>
      <c r="AD14" s="37">
        <f t="shared" si="16"/>
        <v>71.508379888268152</v>
      </c>
    </row>
    <row r="15" spans="1:30" ht="19.5" customHeight="1">
      <c r="A15" s="32">
        <v>4</v>
      </c>
      <c r="B15" s="33">
        <f>'[1]11. Obat Esensial'!B12</f>
        <v>0</v>
      </c>
      <c r="C15" s="33" t="str">
        <f>'[1]11. Obat Esensial'!C12</f>
        <v>Nailan</v>
      </c>
      <c r="D15" s="34">
        <f>'[1]41. Imun Lengkap'!G15</f>
        <v>149</v>
      </c>
      <c r="E15" s="34">
        <f>'[1]41. Imun Lengkap'!H15</f>
        <v>142</v>
      </c>
      <c r="F15" s="35">
        <f t="shared" si="0"/>
        <v>291</v>
      </c>
      <c r="G15" s="35">
        <v>112</v>
      </c>
      <c r="H15" s="37">
        <f t="shared" si="1"/>
        <v>75.167785234899327</v>
      </c>
      <c r="I15" s="35">
        <v>90</v>
      </c>
      <c r="J15" s="37">
        <f t="shared" si="2"/>
        <v>63.380281690140848</v>
      </c>
      <c r="K15" s="35">
        <f t="shared" si="3"/>
        <v>202</v>
      </c>
      <c r="L15" s="37">
        <f t="shared" si="4"/>
        <v>69.415807560137452</v>
      </c>
      <c r="M15" s="35">
        <v>112</v>
      </c>
      <c r="N15" s="37">
        <f t="shared" si="5"/>
        <v>75.167785234899327</v>
      </c>
      <c r="O15" s="35">
        <v>90</v>
      </c>
      <c r="P15" s="37">
        <f t="shared" si="6"/>
        <v>63.380281690140848</v>
      </c>
      <c r="Q15" s="35">
        <f t="shared" si="7"/>
        <v>202</v>
      </c>
      <c r="R15" s="37">
        <f t="shared" si="8"/>
        <v>69.415807560137452</v>
      </c>
      <c r="S15" s="35">
        <v>116</v>
      </c>
      <c r="T15" s="37">
        <f t="shared" si="9"/>
        <v>77.852348993288587</v>
      </c>
      <c r="U15" s="35">
        <v>88</v>
      </c>
      <c r="V15" s="37">
        <f t="shared" si="10"/>
        <v>61.971830985915489</v>
      </c>
      <c r="W15" s="35">
        <f t="shared" si="11"/>
        <v>204</v>
      </c>
      <c r="X15" s="37">
        <f t="shared" si="12"/>
        <v>70.103092783505147</v>
      </c>
      <c r="Y15" s="35">
        <v>116</v>
      </c>
      <c r="Z15" s="37">
        <f t="shared" si="13"/>
        <v>77.852348993288587</v>
      </c>
      <c r="AA15" s="35">
        <v>88</v>
      </c>
      <c r="AB15" s="37">
        <f t="shared" si="14"/>
        <v>61.971830985915489</v>
      </c>
      <c r="AC15" s="35">
        <f t="shared" si="15"/>
        <v>204</v>
      </c>
      <c r="AD15" s="37">
        <f t="shared" si="16"/>
        <v>70.103092783505147</v>
      </c>
    </row>
    <row r="16" spans="1:30" ht="19.5" customHeight="1">
      <c r="A16" s="32">
        <v>5</v>
      </c>
      <c r="B16" s="33" t="str">
        <f>'[1]11. Obat Esensial'!B13</f>
        <v>Bungkal</v>
      </c>
      <c r="C16" s="33" t="str">
        <f>'[1]11. Obat Esensial'!C13</f>
        <v>Bungkal</v>
      </c>
      <c r="D16" s="34">
        <f>'[1]41. Imun Lengkap'!G16</f>
        <v>237</v>
      </c>
      <c r="E16" s="34">
        <f>'[1]41. Imun Lengkap'!H16</f>
        <v>231</v>
      </c>
      <c r="F16" s="35">
        <f t="shared" si="0"/>
        <v>468</v>
      </c>
      <c r="G16" s="35">
        <v>150</v>
      </c>
      <c r="H16" s="37">
        <f t="shared" si="1"/>
        <v>63.291139240506332</v>
      </c>
      <c r="I16" s="35">
        <v>147</v>
      </c>
      <c r="J16" s="37">
        <f t="shared" si="2"/>
        <v>63.636363636363633</v>
      </c>
      <c r="K16" s="35">
        <f t="shared" si="3"/>
        <v>297</v>
      </c>
      <c r="L16" s="37">
        <f t="shared" si="4"/>
        <v>63.46153846153846</v>
      </c>
      <c r="M16" s="35">
        <v>151</v>
      </c>
      <c r="N16" s="37">
        <f t="shared" si="5"/>
        <v>63.713080168776372</v>
      </c>
      <c r="O16" s="35">
        <v>144</v>
      </c>
      <c r="P16" s="37">
        <f t="shared" si="6"/>
        <v>62.337662337662337</v>
      </c>
      <c r="Q16" s="35">
        <f t="shared" si="7"/>
        <v>295</v>
      </c>
      <c r="R16" s="37">
        <f t="shared" si="8"/>
        <v>63.034188034188034</v>
      </c>
      <c r="S16" s="35">
        <v>146</v>
      </c>
      <c r="T16" s="37">
        <f t="shared" si="9"/>
        <v>61.603375527426167</v>
      </c>
      <c r="U16" s="35">
        <v>141</v>
      </c>
      <c r="V16" s="37">
        <f t="shared" si="10"/>
        <v>61.038961038961034</v>
      </c>
      <c r="W16" s="35">
        <f t="shared" si="11"/>
        <v>287</v>
      </c>
      <c r="X16" s="37">
        <f t="shared" si="12"/>
        <v>61.324786324786331</v>
      </c>
      <c r="Y16" s="35">
        <v>146</v>
      </c>
      <c r="Z16" s="37">
        <f t="shared" si="13"/>
        <v>61.603375527426167</v>
      </c>
      <c r="AA16" s="35">
        <v>141</v>
      </c>
      <c r="AB16" s="37">
        <f t="shared" si="14"/>
        <v>61.038961038961034</v>
      </c>
      <c r="AC16" s="35">
        <f t="shared" si="15"/>
        <v>287</v>
      </c>
      <c r="AD16" s="37">
        <f t="shared" si="16"/>
        <v>61.324786324786331</v>
      </c>
    </row>
    <row r="17" spans="1:30" ht="19.5" customHeight="1">
      <c r="A17" s="32">
        <v>6</v>
      </c>
      <c r="B17" s="33" t="str">
        <f>'[1]11. Obat Esensial'!B14</f>
        <v>Sambit</v>
      </c>
      <c r="C17" s="33" t="str">
        <f>'[1]11. Obat Esensial'!C14</f>
        <v>Sambit</v>
      </c>
      <c r="D17" s="34">
        <f>'[1]41. Imun Lengkap'!G17</f>
        <v>110</v>
      </c>
      <c r="E17" s="34">
        <f>'[1]41. Imun Lengkap'!H17</f>
        <v>108</v>
      </c>
      <c r="F17" s="35">
        <f t="shared" si="0"/>
        <v>218</v>
      </c>
      <c r="G17" s="35">
        <v>69</v>
      </c>
      <c r="H17" s="37">
        <f t="shared" si="1"/>
        <v>62.727272727272734</v>
      </c>
      <c r="I17" s="35">
        <v>72</v>
      </c>
      <c r="J17" s="37">
        <f t="shared" si="2"/>
        <v>66.666666666666657</v>
      </c>
      <c r="K17" s="35">
        <f t="shared" si="3"/>
        <v>141</v>
      </c>
      <c r="L17" s="37">
        <f t="shared" si="4"/>
        <v>64.678899082568805</v>
      </c>
      <c r="M17" s="35">
        <v>69</v>
      </c>
      <c r="N17" s="37">
        <f t="shared" si="5"/>
        <v>62.727272727272734</v>
      </c>
      <c r="O17" s="35">
        <v>72</v>
      </c>
      <c r="P17" s="37">
        <f t="shared" si="6"/>
        <v>66.666666666666657</v>
      </c>
      <c r="Q17" s="35">
        <f t="shared" si="7"/>
        <v>141</v>
      </c>
      <c r="R17" s="37">
        <f t="shared" si="8"/>
        <v>64.678899082568805</v>
      </c>
      <c r="S17" s="35">
        <v>77</v>
      </c>
      <c r="T17" s="37">
        <f t="shared" si="9"/>
        <v>70</v>
      </c>
      <c r="U17" s="35">
        <v>71</v>
      </c>
      <c r="V17" s="37">
        <f t="shared" si="10"/>
        <v>65.740740740740748</v>
      </c>
      <c r="W17" s="35">
        <f t="shared" si="11"/>
        <v>148</v>
      </c>
      <c r="X17" s="37">
        <f t="shared" si="12"/>
        <v>67.889908256880744</v>
      </c>
      <c r="Y17" s="35">
        <v>77</v>
      </c>
      <c r="Z17" s="37">
        <f t="shared" si="13"/>
        <v>70</v>
      </c>
      <c r="AA17" s="35">
        <v>71</v>
      </c>
      <c r="AB17" s="37">
        <f t="shared" si="14"/>
        <v>65.740740740740748</v>
      </c>
      <c r="AC17" s="35">
        <f t="shared" si="15"/>
        <v>148</v>
      </c>
      <c r="AD17" s="37">
        <f t="shared" si="16"/>
        <v>67.889908256880744</v>
      </c>
    </row>
    <row r="18" spans="1:30" ht="19.5" customHeight="1">
      <c r="A18" s="32">
        <v>7</v>
      </c>
      <c r="B18" s="33">
        <f>'[1]11. Obat Esensial'!B15</f>
        <v>0</v>
      </c>
      <c r="C18" s="33" t="str">
        <f>'[1]11. Obat Esensial'!C15</f>
        <v>Wringinanom</v>
      </c>
      <c r="D18" s="34">
        <f>'[1]41. Imun Lengkap'!G18</f>
        <v>140</v>
      </c>
      <c r="E18" s="34">
        <f>'[1]41. Imun Lengkap'!H18</f>
        <v>130</v>
      </c>
      <c r="F18" s="35">
        <f t="shared" si="0"/>
        <v>270</v>
      </c>
      <c r="G18" s="35">
        <v>111</v>
      </c>
      <c r="H18" s="37">
        <f t="shared" si="1"/>
        <v>79.285714285714278</v>
      </c>
      <c r="I18" s="35">
        <v>91</v>
      </c>
      <c r="J18" s="37">
        <f t="shared" si="2"/>
        <v>70</v>
      </c>
      <c r="K18" s="35">
        <f t="shared" si="3"/>
        <v>202</v>
      </c>
      <c r="L18" s="37">
        <f t="shared" si="4"/>
        <v>74.81481481481481</v>
      </c>
      <c r="M18" s="35">
        <v>110</v>
      </c>
      <c r="N18" s="37">
        <f t="shared" si="5"/>
        <v>78.571428571428569</v>
      </c>
      <c r="O18" s="35">
        <v>91</v>
      </c>
      <c r="P18" s="37">
        <f t="shared" si="6"/>
        <v>70</v>
      </c>
      <c r="Q18" s="35">
        <f t="shared" si="7"/>
        <v>201</v>
      </c>
      <c r="R18" s="37">
        <f t="shared" si="8"/>
        <v>74.444444444444443</v>
      </c>
      <c r="S18" s="35">
        <v>94</v>
      </c>
      <c r="T18" s="37">
        <f t="shared" si="9"/>
        <v>67.142857142857139</v>
      </c>
      <c r="U18" s="35">
        <v>86</v>
      </c>
      <c r="V18" s="37">
        <f t="shared" si="10"/>
        <v>66.153846153846146</v>
      </c>
      <c r="W18" s="35">
        <f t="shared" si="11"/>
        <v>180</v>
      </c>
      <c r="X18" s="37">
        <f t="shared" si="12"/>
        <v>66.666666666666657</v>
      </c>
      <c r="Y18" s="35">
        <v>94</v>
      </c>
      <c r="Z18" s="37">
        <f t="shared" si="13"/>
        <v>67.142857142857139</v>
      </c>
      <c r="AA18" s="35">
        <v>86</v>
      </c>
      <c r="AB18" s="37">
        <f t="shared" si="14"/>
        <v>66.153846153846146</v>
      </c>
      <c r="AC18" s="35">
        <f t="shared" si="15"/>
        <v>180</v>
      </c>
      <c r="AD18" s="37">
        <f t="shared" si="16"/>
        <v>66.666666666666657</v>
      </c>
    </row>
    <row r="19" spans="1:30" ht="19.5" customHeight="1">
      <c r="A19" s="32">
        <v>8</v>
      </c>
      <c r="B19" s="33" t="str">
        <f>'[1]11. Obat Esensial'!B16</f>
        <v>Sawoo</v>
      </c>
      <c r="C19" s="33" t="str">
        <f>'[1]11. Obat Esensial'!C16</f>
        <v>Sawoo</v>
      </c>
      <c r="D19" s="34">
        <f>'[1]41. Imun Lengkap'!G19</f>
        <v>331</v>
      </c>
      <c r="E19" s="34">
        <f>'[1]41. Imun Lengkap'!H19</f>
        <v>313</v>
      </c>
      <c r="F19" s="35">
        <f t="shared" si="0"/>
        <v>644</v>
      </c>
      <c r="G19" s="35">
        <v>234</v>
      </c>
      <c r="H19" s="37">
        <f t="shared" si="1"/>
        <v>70.694864048338374</v>
      </c>
      <c r="I19" s="35">
        <v>218</v>
      </c>
      <c r="J19" s="37">
        <f t="shared" si="2"/>
        <v>69.648562300319497</v>
      </c>
      <c r="K19" s="35">
        <f t="shared" si="3"/>
        <v>452</v>
      </c>
      <c r="L19" s="37">
        <f t="shared" si="4"/>
        <v>70.186335403726702</v>
      </c>
      <c r="M19" s="35">
        <v>231</v>
      </c>
      <c r="N19" s="37">
        <f t="shared" si="5"/>
        <v>69.78851963746223</v>
      </c>
      <c r="O19" s="35">
        <v>210</v>
      </c>
      <c r="P19" s="37">
        <f t="shared" si="6"/>
        <v>67.092651757188506</v>
      </c>
      <c r="Q19" s="35">
        <f t="shared" si="7"/>
        <v>441</v>
      </c>
      <c r="R19" s="37">
        <f t="shared" si="8"/>
        <v>68.478260869565219</v>
      </c>
      <c r="S19" s="35">
        <v>230</v>
      </c>
      <c r="T19" s="37">
        <f t="shared" si="9"/>
        <v>69.486404833836858</v>
      </c>
      <c r="U19" s="35">
        <v>194</v>
      </c>
      <c r="V19" s="37">
        <f t="shared" si="10"/>
        <v>61.980830670926515</v>
      </c>
      <c r="W19" s="35">
        <f t="shared" si="11"/>
        <v>424</v>
      </c>
      <c r="X19" s="37">
        <f t="shared" si="12"/>
        <v>65.838509316770185</v>
      </c>
      <c r="Y19" s="35">
        <v>230</v>
      </c>
      <c r="Z19" s="37">
        <f t="shared" si="13"/>
        <v>69.486404833836858</v>
      </c>
      <c r="AA19" s="35">
        <v>194</v>
      </c>
      <c r="AB19" s="37">
        <f t="shared" si="14"/>
        <v>61.980830670926515</v>
      </c>
      <c r="AC19" s="35">
        <f t="shared" si="15"/>
        <v>424</v>
      </c>
      <c r="AD19" s="37">
        <f t="shared" si="16"/>
        <v>65.838509316770185</v>
      </c>
    </row>
    <row r="20" spans="1:30" ht="19.5" customHeight="1">
      <c r="A20" s="38">
        <v>9</v>
      </c>
      <c r="B20" s="33">
        <f>'[1]11. Obat Esensial'!B17</f>
        <v>0</v>
      </c>
      <c r="C20" s="33" t="str">
        <f>'[1]11. Obat Esensial'!C17</f>
        <v>Bondrang</v>
      </c>
      <c r="D20" s="34">
        <f>'[1]41. Imun Lengkap'!G20</f>
        <v>52</v>
      </c>
      <c r="E20" s="34">
        <f>'[1]41. Imun Lengkap'!H20</f>
        <v>51</v>
      </c>
      <c r="F20" s="35">
        <f t="shared" si="0"/>
        <v>103</v>
      </c>
      <c r="G20" s="35">
        <v>36</v>
      </c>
      <c r="H20" s="37">
        <f t="shared" si="1"/>
        <v>69.230769230769226</v>
      </c>
      <c r="I20" s="35">
        <v>34</v>
      </c>
      <c r="J20" s="37">
        <f t="shared" si="2"/>
        <v>66.666666666666657</v>
      </c>
      <c r="K20" s="35">
        <f t="shared" si="3"/>
        <v>70</v>
      </c>
      <c r="L20" s="37">
        <f t="shared" si="4"/>
        <v>67.961165048543691</v>
      </c>
      <c r="M20" s="35">
        <v>35</v>
      </c>
      <c r="N20" s="37">
        <f t="shared" si="5"/>
        <v>67.307692307692307</v>
      </c>
      <c r="O20" s="35">
        <v>33</v>
      </c>
      <c r="P20" s="37">
        <f t="shared" si="6"/>
        <v>64.705882352941174</v>
      </c>
      <c r="Q20" s="35">
        <f t="shared" si="7"/>
        <v>68</v>
      </c>
      <c r="R20" s="37">
        <f t="shared" si="8"/>
        <v>66.019417475728162</v>
      </c>
      <c r="S20" s="35">
        <v>29</v>
      </c>
      <c r="T20" s="37">
        <f t="shared" si="9"/>
        <v>55.769230769230774</v>
      </c>
      <c r="U20" s="35">
        <v>36</v>
      </c>
      <c r="V20" s="37">
        <f t="shared" si="10"/>
        <v>70.588235294117652</v>
      </c>
      <c r="W20" s="35">
        <f t="shared" si="11"/>
        <v>65</v>
      </c>
      <c r="X20" s="37">
        <f t="shared" si="12"/>
        <v>63.10679611650486</v>
      </c>
      <c r="Y20" s="35">
        <v>29</v>
      </c>
      <c r="Z20" s="37">
        <f t="shared" si="13"/>
        <v>55.769230769230774</v>
      </c>
      <c r="AA20" s="35">
        <v>42</v>
      </c>
      <c r="AB20" s="37">
        <f t="shared" si="14"/>
        <v>82.35294117647058</v>
      </c>
      <c r="AC20" s="35">
        <f t="shared" si="15"/>
        <v>71</v>
      </c>
      <c r="AD20" s="37">
        <f t="shared" si="16"/>
        <v>68.932038834951456</v>
      </c>
    </row>
    <row r="21" spans="1:30" ht="19.5" customHeight="1">
      <c r="A21" s="38">
        <v>10</v>
      </c>
      <c r="B21" s="33" t="str">
        <f>'[1]11. Obat Esensial'!B18</f>
        <v>Sooko</v>
      </c>
      <c r="C21" s="33" t="str">
        <f>'[1]11. Obat Esensial'!C18</f>
        <v>Sooko</v>
      </c>
      <c r="D21" s="34">
        <f>'[1]41. Imun Lengkap'!G21</f>
        <v>149</v>
      </c>
      <c r="E21" s="34">
        <f>'[1]41. Imun Lengkap'!H21</f>
        <v>143</v>
      </c>
      <c r="F21" s="35">
        <f t="shared" si="0"/>
        <v>292</v>
      </c>
      <c r="G21" s="35">
        <v>116</v>
      </c>
      <c r="H21" s="37">
        <f t="shared" si="1"/>
        <v>77.852348993288587</v>
      </c>
      <c r="I21" s="35">
        <v>86</v>
      </c>
      <c r="J21" s="37">
        <f t="shared" si="2"/>
        <v>60.139860139860133</v>
      </c>
      <c r="K21" s="35">
        <f t="shared" si="3"/>
        <v>202</v>
      </c>
      <c r="L21" s="37">
        <f t="shared" si="4"/>
        <v>69.178082191780817</v>
      </c>
      <c r="M21" s="35">
        <v>104</v>
      </c>
      <c r="N21" s="37">
        <f t="shared" si="5"/>
        <v>69.798657718120808</v>
      </c>
      <c r="O21" s="35">
        <v>79</v>
      </c>
      <c r="P21" s="37">
        <f t="shared" si="6"/>
        <v>55.24475524475524</v>
      </c>
      <c r="Q21" s="35">
        <f t="shared" si="7"/>
        <v>183</v>
      </c>
      <c r="R21" s="37">
        <f t="shared" si="8"/>
        <v>62.671232876712324</v>
      </c>
      <c r="S21" s="35">
        <v>107</v>
      </c>
      <c r="T21" s="37">
        <f t="shared" si="9"/>
        <v>71.812080536912745</v>
      </c>
      <c r="U21" s="35">
        <v>96</v>
      </c>
      <c r="V21" s="37">
        <f t="shared" si="10"/>
        <v>67.132867132867133</v>
      </c>
      <c r="W21" s="35">
        <f t="shared" si="11"/>
        <v>203</v>
      </c>
      <c r="X21" s="37">
        <f t="shared" si="12"/>
        <v>69.520547945205479</v>
      </c>
      <c r="Y21" s="35">
        <v>107</v>
      </c>
      <c r="Z21" s="37">
        <f t="shared" si="13"/>
        <v>71.812080536912745</v>
      </c>
      <c r="AA21" s="35">
        <v>96</v>
      </c>
      <c r="AB21" s="37">
        <f t="shared" si="14"/>
        <v>67.132867132867133</v>
      </c>
      <c r="AC21" s="35">
        <f t="shared" si="15"/>
        <v>203</v>
      </c>
      <c r="AD21" s="37">
        <f t="shared" si="16"/>
        <v>69.520547945205479</v>
      </c>
    </row>
    <row r="22" spans="1:30" ht="19.5" customHeight="1">
      <c r="A22" s="32">
        <v>11</v>
      </c>
      <c r="B22" s="33" t="str">
        <f>'[1]11. Obat Esensial'!B19</f>
        <v>Pudak</v>
      </c>
      <c r="C22" s="33" t="str">
        <f>'[1]11. Obat Esensial'!C19</f>
        <v>Pudak</v>
      </c>
      <c r="D22" s="34">
        <f>'[1]41. Imun Lengkap'!G22</f>
        <v>58</v>
      </c>
      <c r="E22" s="34">
        <f>'[1]41. Imun Lengkap'!H22</f>
        <v>56</v>
      </c>
      <c r="F22" s="35">
        <f t="shared" si="0"/>
        <v>114</v>
      </c>
      <c r="G22" s="35">
        <v>48</v>
      </c>
      <c r="H22" s="37">
        <f t="shared" si="1"/>
        <v>82.758620689655174</v>
      </c>
      <c r="I22" s="35">
        <v>33</v>
      </c>
      <c r="J22" s="37">
        <f t="shared" si="2"/>
        <v>58.928571428571431</v>
      </c>
      <c r="K22" s="35">
        <f t="shared" si="3"/>
        <v>81</v>
      </c>
      <c r="L22" s="37">
        <f t="shared" si="4"/>
        <v>71.05263157894737</v>
      </c>
      <c r="M22" s="35">
        <v>48</v>
      </c>
      <c r="N22" s="37">
        <f t="shared" si="5"/>
        <v>82.758620689655174</v>
      </c>
      <c r="O22" s="35">
        <v>33</v>
      </c>
      <c r="P22" s="37">
        <f t="shared" si="6"/>
        <v>58.928571428571431</v>
      </c>
      <c r="Q22" s="35">
        <f t="shared" si="7"/>
        <v>81</v>
      </c>
      <c r="R22" s="37">
        <f t="shared" si="8"/>
        <v>71.05263157894737</v>
      </c>
      <c r="S22" s="35">
        <v>45</v>
      </c>
      <c r="T22" s="37">
        <f t="shared" si="9"/>
        <v>77.58620689655173</v>
      </c>
      <c r="U22" s="35">
        <v>46</v>
      </c>
      <c r="V22" s="37">
        <f t="shared" si="10"/>
        <v>82.142857142857139</v>
      </c>
      <c r="W22" s="35">
        <f t="shared" si="11"/>
        <v>91</v>
      </c>
      <c r="X22" s="37">
        <f t="shared" si="12"/>
        <v>79.824561403508781</v>
      </c>
      <c r="Y22" s="35">
        <v>46</v>
      </c>
      <c r="Z22" s="37">
        <f t="shared" si="13"/>
        <v>79.310344827586206</v>
      </c>
      <c r="AA22" s="35">
        <v>45</v>
      </c>
      <c r="AB22" s="37">
        <f t="shared" si="14"/>
        <v>80.357142857142861</v>
      </c>
      <c r="AC22" s="35">
        <f t="shared" si="15"/>
        <v>91</v>
      </c>
      <c r="AD22" s="37">
        <f t="shared" si="16"/>
        <v>79.824561403508781</v>
      </c>
    </row>
    <row r="23" spans="1:30" ht="19.5" customHeight="1">
      <c r="A23" s="32">
        <v>12</v>
      </c>
      <c r="B23" s="33" t="str">
        <f>'[1]11. Obat Esensial'!B20</f>
        <v>Pulung</v>
      </c>
      <c r="C23" s="33" t="str">
        <f>'[1]11. Obat Esensial'!C20</f>
        <v>Pulung</v>
      </c>
      <c r="D23" s="34">
        <f>'[1]41. Imun Lengkap'!G23</f>
        <v>195</v>
      </c>
      <c r="E23" s="34">
        <f>'[1]41. Imun Lengkap'!H23</f>
        <v>186</v>
      </c>
      <c r="F23" s="35">
        <f t="shared" si="0"/>
        <v>381</v>
      </c>
      <c r="G23" s="35">
        <v>112</v>
      </c>
      <c r="H23" s="37">
        <f t="shared" si="1"/>
        <v>57.435897435897431</v>
      </c>
      <c r="I23" s="35">
        <v>121</v>
      </c>
      <c r="J23" s="37">
        <f t="shared" si="2"/>
        <v>65.053763440860209</v>
      </c>
      <c r="K23" s="35">
        <f t="shared" si="3"/>
        <v>233</v>
      </c>
      <c r="L23" s="37">
        <f t="shared" si="4"/>
        <v>61.154855643044613</v>
      </c>
      <c r="M23" s="35">
        <v>110</v>
      </c>
      <c r="N23" s="37">
        <f t="shared" si="5"/>
        <v>56.410256410256409</v>
      </c>
      <c r="O23" s="35">
        <v>122</v>
      </c>
      <c r="P23" s="37">
        <f t="shared" si="6"/>
        <v>65.591397849462368</v>
      </c>
      <c r="Q23" s="35">
        <f t="shared" si="7"/>
        <v>232</v>
      </c>
      <c r="R23" s="37">
        <f t="shared" si="8"/>
        <v>60.892388451443566</v>
      </c>
      <c r="S23" s="35">
        <v>128</v>
      </c>
      <c r="T23" s="37">
        <f t="shared" si="9"/>
        <v>65.641025641025635</v>
      </c>
      <c r="U23" s="35">
        <v>122</v>
      </c>
      <c r="V23" s="37">
        <f t="shared" si="10"/>
        <v>65.591397849462368</v>
      </c>
      <c r="W23" s="35">
        <f t="shared" si="11"/>
        <v>250</v>
      </c>
      <c r="X23" s="37">
        <f t="shared" si="12"/>
        <v>65.616797900262469</v>
      </c>
      <c r="Y23" s="35">
        <v>128</v>
      </c>
      <c r="Z23" s="37">
        <f t="shared" si="13"/>
        <v>65.641025641025635</v>
      </c>
      <c r="AA23" s="35">
        <v>122</v>
      </c>
      <c r="AB23" s="37">
        <f t="shared" si="14"/>
        <v>65.591397849462368</v>
      </c>
      <c r="AC23" s="35">
        <f t="shared" si="15"/>
        <v>250</v>
      </c>
      <c r="AD23" s="37">
        <f t="shared" si="16"/>
        <v>65.616797900262469</v>
      </c>
    </row>
    <row r="24" spans="1:30" ht="19.5" customHeight="1">
      <c r="A24" s="32">
        <v>13</v>
      </c>
      <c r="B24" s="33">
        <f>'[1]11. Obat Esensial'!B21</f>
        <v>0</v>
      </c>
      <c r="C24" s="33" t="str">
        <f>'[1]11. Obat Esensial'!C21</f>
        <v>Kesugihan</v>
      </c>
      <c r="D24" s="34">
        <f>'[1]41. Imun Lengkap'!G24</f>
        <v>128</v>
      </c>
      <c r="E24" s="34">
        <f>'[1]41. Imun Lengkap'!H24</f>
        <v>123</v>
      </c>
      <c r="F24" s="35">
        <f t="shared" si="0"/>
        <v>251</v>
      </c>
      <c r="G24" s="39">
        <v>75</v>
      </c>
      <c r="H24" s="40">
        <f t="shared" si="1"/>
        <v>58.59375</v>
      </c>
      <c r="I24" s="39">
        <v>70</v>
      </c>
      <c r="J24" s="40">
        <f t="shared" si="2"/>
        <v>56.910569105691053</v>
      </c>
      <c r="K24" s="39">
        <f t="shared" si="3"/>
        <v>145</v>
      </c>
      <c r="L24" s="40">
        <f t="shared" si="4"/>
        <v>57.768924302788847</v>
      </c>
      <c r="M24" s="39">
        <v>75</v>
      </c>
      <c r="N24" s="40">
        <f t="shared" si="5"/>
        <v>58.59375</v>
      </c>
      <c r="O24" s="39">
        <v>70</v>
      </c>
      <c r="P24" s="41">
        <f t="shared" si="6"/>
        <v>56.910569105691053</v>
      </c>
      <c r="Q24" s="35">
        <f t="shared" si="7"/>
        <v>145</v>
      </c>
      <c r="R24" s="40">
        <f t="shared" si="8"/>
        <v>57.768924302788847</v>
      </c>
      <c r="S24" s="39">
        <v>72</v>
      </c>
      <c r="T24" s="40">
        <f t="shared" si="9"/>
        <v>56.25</v>
      </c>
      <c r="U24" s="39">
        <v>68</v>
      </c>
      <c r="V24" s="41">
        <f t="shared" si="10"/>
        <v>55.284552845528459</v>
      </c>
      <c r="W24" s="39">
        <f t="shared" si="11"/>
        <v>140</v>
      </c>
      <c r="X24" s="40">
        <f t="shared" si="12"/>
        <v>55.776892430278878</v>
      </c>
      <c r="Y24" s="39">
        <v>71</v>
      </c>
      <c r="Z24" s="40">
        <f t="shared" si="13"/>
        <v>55.46875</v>
      </c>
      <c r="AA24" s="39">
        <v>69</v>
      </c>
      <c r="AB24" s="41">
        <f t="shared" si="14"/>
        <v>56.09756097560976</v>
      </c>
      <c r="AC24" s="39">
        <f t="shared" si="15"/>
        <v>140</v>
      </c>
      <c r="AD24" s="40">
        <f t="shared" si="16"/>
        <v>55.776892430278878</v>
      </c>
    </row>
    <row r="25" spans="1:30" ht="19.5" customHeight="1">
      <c r="A25" s="32">
        <v>14</v>
      </c>
      <c r="B25" s="33" t="str">
        <f>'[1]11. Obat Esensial'!B22</f>
        <v>Mlarak</v>
      </c>
      <c r="C25" s="33" t="str">
        <f>'[1]11. Obat Esensial'!C22</f>
        <v>Mlarak</v>
      </c>
      <c r="D25" s="34">
        <f>'[1]41. Imun Lengkap'!G25</f>
        <v>218</v>
      </c>
      <c r="E25" s="34">
        <f>'[1]41. Imun Lengkap'!H25</f>
        <v>209</v>
      </c>
      <c r="F25" s="35">
        <f t="shared" si="0"/>
        <v>427</v>
      </c>
      <c r="G25" s="39">
        <v>173</v>
      </c>
      <c r="H25" s="40">
        <f t="shared" si="1"/>
        <v>79.357798165137609</v>
      </c>
      <c r="I25" s="39">
        <v>149</v>
      </c>
      <c r="J25" s="40">
        <f t="shared" si="2"/>
        <v>71.291866028708128</v>
      </c>
      <c r="K25" s="39">
        <f t="shared" si="3"/>
        <v>322</v>
      </c>
      <c r="L25" s="40">
        <f t="shared" si="4"/>
        <v>75.409836065573771</v>
      </c>
      <c r="M25" s="39">
        <v>157</v>
      </c>
      <c r="N25" s="40">
        <f t="shared" si="5"/>
        <v>72.018348623853214</v>
      </c>
      <c r="O25" s="39">
        <v>150</v>
      </c>
      <c r="P25" s="41">
        <f t="shared" si="6"/>
        <v>71.770334928229659</v>
      </c>
      <c r="Q25" s="35">
        <f t="shared" si="7"/>
        <v>307</v>
      </c>
      <c r="R25" s="40">
        <f t="shared" si="8"/>
        <v>71.896955503512885</v>
      </c>
      <c r="S25" s="39">
        <v>145</v>
      </c>
      <c r="T25" s="40">
        <f t="shared" si="9"/>
        <v>66.513761467889907</v>
      </c>
      <c r="U25" s="39">
        <v>140</v>
      </c>
      <c r="V25" s="41">
        <f t="shared" si="10"/>
        <v>66.985645933014354</v>
      </c>
      <c r="W25" s="39">
        <f t="shared" si="11"/>
        <v>285</v>
      </c>
      <c r="X25" s="40">
        <f t="shared" si="12"/>
        <v>66.744730679156902</v>
      </c>
      <c r="Y25" s="39">
        <v>143</v>
      </c>
      <c r="Z25" s="40">
        <f t="shared" si="13"/>
        <v>65.596330275229349</v>
      </c>
      <c r="AA25" s="39">
        <v>144</v>
      </c>
      <c r="AB25" s="41">
        <f t="shared" si="14"/>
        <v>68.899521531100476</v>
      </c>
      <c r="AC25" s="39">
        <f t="shared" si="15"/>
        <v>287</v>
      </c>
      <c r="AD25" s="40">
        <f t="shared" si="16"/>
        <v>67.213114754098356</v>
      </c>
    </row>
    <row r="26" spans="1:30" ht="19.5" customHeight="1">
      <c r="A26" s="32">
        <v>15</v>
      </c>
      <c r="B26" s="33" t="str">
        <f>'[1]11. Obat Esensial'!B23</f>
        <v>Siman</v>
      </c>
      <c r="C26" s="33" t="str">
        <f>'[1]11. Obat Esensial'!C23</f>
        <v>Siman</v>
      </c>
      <c r="D26" s="34">
        <f>'[1]41. Imun Lengkap'!G26</f>
        <v>148</v>
      </c>
      <c r="E26" s="34">
        <f>'[1]41. Imun Lengkap'!H26</f>
        <v>139</v>
      </c>
      <c r="F26" s="35">
        <f t="shared" si="0"/>
        <v>287</v>
      </c>
      <c r="G26" s="35">
        <v>103</v>
      </c>
      <c r="H26" s="37">
        <f t="shared" si="1"/>
        <v>69.594594594594597</v>
      </c>
      <c r="I26" s="35">
        <v>112</v>
      </c>
      <c r="J26" s="37">
        <f t="shared" si="2"/>
        <v>80.57553956834532</v>
      </c>
      <c r="K26" s="35">
        <f t="shared" si="3"/>
        <v>215</v>
      </c>
      <c r="L26" s="37">
        <f t="shared" si="4"/>
        <v>74.912891986062718</v>
      </c>
      <c r="M26" s="35">
        <v>98</v>
      </c>
      <c r="N26" s="37">
        <f t="shared" si="5"/>
        <v>66.21621621621621</v>
      </c>
      <c r="O26" s="35">
        <v>109</v>
      </c>
      <c r="P26" s="37">
        <f t="shared" si="6"/>
        <v>78.417266187050359</v>
      </c>
      <c r="Q26" s="35">
        <f t="shared" si="7"/>
        <v>207</v>
      </c>
      <c r="R26" s="37">
        <f t="shared" si="8"/>
        <v>72.125435540069688</v>
      </c>
      <c r="S26" s="35">
        <v>129</v>
      </c>
      <c r="T26" s="37">
        <f t="shared" si="9"/>
        <v>87.162162162162161</v>
      </c>
      <c r="U26" s="35">
        <v>120</v>
      </c>
      <c r="V26" s="37">
        <f t="shared" si="10"/>
        <v>86.330935251798564</v>
      </c>
      <c r="W26" s="35">
        <f t="shared" si="11"/>
        <v>249</v>
      </c>
      <c r="X26" s="37">
        <f t="shared" si="12"/>
        <v>86.759581881533094</v>
      </c>
      <c r="Y26" s="35">
        <v>130</v>
      </c>
      <c r="Z26" s="37">
        <f t="shared" si="13"/>
        <v>87.837837837837839</v>
      </c>
      <c r="AA26" s="35">
        <v>119</v>
      </c>
      <c r="AB26" s="37">
        <f t="shared" si="14"/>
        <v>85.611510791366911</v>
      </c>
      <c r="AC26" s="35">
        <f t="shared" si="15"/>
        <v>249</v>
      </c>
      <c r="AD26" s="37">
        <f t="shared" si="16"/>
        <v>86.759581881533094</v>
      </c>
    </row>
    <row r="27" spans="1:30" ht="19.5" customHeight="1">
      <c r="A27" s="32">
        <v>16</v>
      </c>
      <c r="B27" s="33" t="str">
        <f>'[1]11. Obat Esensial'!B24</f>
        <v>Siman</v>
      </c>
      <c r="C27" s="33" t="s">
        <v>19</v>
      </c>
      <c r="D27" s="34">
        <f>'[1]41. Imun Lengkap'!G27</f>
        <v>147</v>
      </c>
      <c r="E27" s="34">
        <f>'[1]41. Imun Lengkap'!H27</f>
        <v>140</v>
      </c>
      <c r="F27" s="35">
        <f t="shared" si="0"/>
        <v>287</v>
      </c>
      <c r="G27" s="35">
        <v>106</v>
      </c>
      <c r="H27" s="37">
        <f t="shared" si="1"/>
        <v>72.10884353741497</v>
      </c>
      <c r="I27" s="35">
        <v>90</v>
      </c>
      <c r="J27" s="37">
        <f t="shared" si="2"/>
        <v>64.285714285714292</v>
      </c>
      <c r="K27" s="35">
        <f t="shared" si="3"/>
        <v>196</v>
      </c>
      <c r="L27" s="37">
        <f t="shared" si="4"/>
        <v>68.292682926829272</v>
      </c>
      <c r="M27" s="35">
        <v>103</v>
      </c>
      <c r="N27" s="37">
        <f t="shared" si="5"/>
        <v>70.068027210884352</v>
      </c>
      <c r="O27" s="35">
        <v>97</v>
      </c>
      <c r="P27" s="37">
        <f t="shared" si="6"/>
        <v>69.285714285714278</v>
      </c>
      <c r="Q27" s="35">
        <f t="shared" si="7"/>
        <v>200</v>
      </c>
      <c r="R27" s="37">
        <f t="shared" si="8"/>
        <v>69.686411149825787</v>
      </c>
      <c r="S27" s="35">
        <v>110</v>
      </c>
      <c r="T27" s="37">
        <f t="shared" si="9"/>
        <v>74.829931972789126</v>
      </c>
      <c r="U27" s="35">
        <v>95</v>
      </c>
      <c r="V27" s="37">
        <f t="shared" si="10"/>
        <v>67.857142857142861</v>
      </c>
      <c r="W27" s="35">
        <f t="shared" si="11"/>
        <v>205</v>
      </c>
      <c r="X27" s="37">
        <f t="shared" si="12"/>
        <v>71.428571428571431</v>
      </c>
      <c r="Y27" s="35">
        <v>108</v>
      </c>
      <c r="Z27" s="37">
        <f t="shared" si="13"/>
        <v>73.469387755102048</v>
      </c>
      <c r="AA27" s="35">
        <v>97</v>
      </c>
      <c r="AB27" s="37">
        <f t="shared" si="14"/>
        <v>69.285714285714278</v>
      </c>
      <c r="AC27" s="35">
        <f t="shared" si="15"/>
        <v>205</v>
      </c>
      <c r="AD27" s="37">
        <f t="shared" si="16"/>
        <v>71.428571428571431</v>
      </c>
    </row>
    <row r="28" spans="1:30" ht="19.5" customHeight="1">
      <c r="A28" s="32">
        <v>17</v>
      </c>
      <c r="B28" s="33" t="str">
        <f>'[1]11. Obat Esensial'!B25</f>
        <v>Jetis</v>
      </c>
      <c r="C28" s="33" t="str">
        <f>'[1]11. Obat Esensial'!C25</f>
        <v>Jetis</v>
      </c>
      <c r="D28" s="34">
        <f>'[1]41. Imun Lengkap'!G28</f>
        <v>196</v>
      </c>
      <c r="E28" s="34">
        <f>'[1]41. Imun Lengkap'!H28</f>
        <v>185</v>
      </c>
      <c r="F28" s="35">
        <f t="shared" si="0"/>
        <v>381</v>
      </c>
      <c r="G28" s="35">
        <v>132</v>
      </c>
      <c r="H28" s="37">
        <f t="shared" si="1"/>
        <v>67.346938775510196</v>
      </c>
      <c r="I28" s="35">
        <v>138</v>
      </c>
      <c r="J28" s="37">
        <f t="shared" si="2"/>
        <v>74.594594594594597</v>
      </c>
      <c r="K28" s="35">
        <f t="shared" si="3"/>
        <v>270</v>
      </c>
      <c r="L28" s="37">
        <f t="shared" si="4"/>
        <v>70.866141732283467</v>
      </c>
      <c r="M28" s="35">
        <v>120</v>
      </c>
      <c r="N28" s="37">
        <f t="shared" si="5"/>
        <v>61.224489795918366</v>
      </c>
      <c r="O28" s="35">
        <v>126</v>
      </c>
      <c r="P28" s="37">
        <f t="shared" si="6"/>
        <v>68.108108108108112</v>
      </c>
      <c r="Q28" s="35">
        <f t="shared" si="7"/>
        <v>246</v>
      </c>
      <c r="R28" s="37">
        <f t="shared" si="8"/>
        <v>64.566929133858267</v>
      </c>
      <c r="S28" s="35">
        <v>126</v>
      </c>
      <c r="T28" s="37">
        <f t="shared" si="9"/>
        <v>64.285714285714292</v>
      </c>
      <c r="U28" s="35">
        <v>137</v>
      </c>
      <c r="V28" s="37">
        <f t="shared" si="10"/>
        <v>74.054054054054049</v>
      </c>
      <c r="W28" s="35">
        <f t="shared" si="11"/>
        <v>263</v>
      </c>
      <c r="X28" s="37">
        <f t="shared" si="12"/>
        <v>69.028871391076123</v>
      </c>
      <c r="Y28" s="35">
        <v>127</v>
      </c>
      <c r="Z28" s="37">
        <f t="shared" si="13"/>
        <v>64.795918367346943</v>
      </c>
      <c r="AA28" s="35">
        <v>137</v>
      </c>
      <c r="AB28" s="37">
        <f t="shared" si="14"/>
        <v>74.054054054054049</v>
      </c>
      <c r="AC28" s="35">
        <f t="shared" si="15"/>
        <v>264</v>
      </c>
      <c r="AD28" s="37">
        <f t="shared" si="16"/>
        <v>69.29133858267717</v>
      </c>
    </row>
    <row r="29" spans="1:30" ht="19.5" customHeight="1">
      <c r="A29" s="32">
        <v>18</v>
      </c>
      <c r="B29" s="33" t="str">
        <f>'[1]11. Obat Esensial'!B26</f>
        <v>Balong</v>
      </c>
      <c r="C29" s="33" t="str">
        <f>'[1]11. Obat Esensial'!C26</f>
        <v>Balong</v>
      </c>
      <c r="D29" s="34">
        <f>'[1]41. Imun Lengkap'!G29</f>
        <v>292</v>
      </c>
      <c r="E29" s="34">
        <f>'[1]41. Imun Lengkap'!H29</f>
        <v>283</v>
      </c>
      <c r="F29" s="35">
        <f t="shared" si="0"/>
        <v>575</v>
      </c>
      <c r="G29" s="35">
        <v>204</v>
      </c>
      <c r="H29" s="37">
        <f t="shared" si="1"/>
        <v>69.863013698630141</v>
      </c>
      <c r="I29" s="35">
        <v>172</v>
      </c>
      <c r="J29" s="37">
        <f t="shared" si="2"/>
        <v>60.777385159010599</v>
      </c>
      <c r="K29" s="35">
        <f t="shared" si="3"/>
        <v>376</v>
      </c>
      <c r="L29" s="37">
        <f t="shared" si="4"/>
        <v>65.391304347826079</v>
      </c>
      <c r="M29" s="35">
        <v>193</v>
      </c>
      <c r="N29" s="37">
        <f t="shared" si="5"/>
        <v>66.095890410958901</v>
      </c>
      <c r="O29" s="35">
        <v>163</v>
      </c>
      <c r="P29" s="37">
        <f t="shared" si="6"/>
        <v>57.597173144876322</v>
      </c>
      <c r="Q29" s="35">
        <f t="shared" si="7"/>
        <v>356</v>
      </c>
      <c r="R29" s="37">
        <f t="shared" si="8"/>
        <v>61.913043478260867</v>
      </c>
      <c r="S29" s="35">
        <v>234</v>
      </c>
      <c r="T29" s="37">
        <f t="shared" si="9"/>
        <v>80.136986301369859</v>
      </c>
      <c r="U29" s="35">
        <v>215</v>
      </c>
      <c r="V29" s="37">
        <f t="shared" si="10"/>
        <v>75.971731448763251</v>
      </c>
      <c r="W29" s="35">
        <f t="shared" si="11"/>
        <v>449</v>
      </c>
      <c r="X29" s="37">
        <f t="shared" si="12"/>
        <v>78.086956521739125</v>
      </c>
      <c r="Y29" s="35">
        <v>231</v>
      </c>
      <c r="Z29" s="37">
        <f t="shared" si="13"/>
        <v>79.109589041095902</v>
      </c>
      <c r="AA29" s="35">
        <v>212</v>
      </c>
      <c r="AB29" s="37">
        <f t="shared" si="14"/>
        <v>74.911660777385151</v>
      </c>
      <c r="AC29" s="35">
        <f t="shared" si="15"/>
        <v>443</v>
      </c>
      <c r="AD29" s="37">
        <f t="shared" si="16"/>
        <v>77.043478260869563</v>
      </c>
    </row>
    <row r="30" spans="1:30" ht="19.5" customHeight="1">
      <c r="A30" s="32">
        <v>19</v>
      </c>
      <c r="B30" s="33" t="str">
        <f>'[1]11. Obat Esensial'!B27</f>
        <v>Kauman</v>
      </c>
      <c r="C30" s="33" t="str">
        <f>'[1]11. Obat Esensial'!C27</f>
        <v>Kauman</v>
      </c>
      <c r="D30" s="34">
        <f>'[1]41. Imun Lengkap'!G30</f>
        <v>217</v>
      </c>
      <c r="E30" s="34">
        <f>'[1]41. Imun Lengkap'!H30</f>
        <v>206</v>
      </c>
      <c r="F30" s="35">
        <f t="shared" si="0"/>
        <v>423</v>
      </c>
      <c r="G30" s="35">
        <v>145</v>
      </c>
      <c r="H30" s="37">
        <f t="shared" si="1"/>
        <v>66.820276497695858</v>
      </c>
      <c r="I30" s="35">
        <v>124</v>
      </c>
      <c r="J30" s="37">
        <f t="shared" si="2"/>
        <v>60.194174757281552</v>
      </c>
      <c r="K30" s="35">
        <f t="shared" si="3"/>
        <v>269</v>
      </c>
      <c r="L30" s="37">
        <f t="shared" si="4"/>
        <v>63.593380614657214</v>
      </c>
      <c r="M30" s="35">
        <v>137</v>
      </c>
      <c r="N30" s="37">
        <f t="shared" si="5"/>
        <v>63.133640552995395</v>
      </c>
      <c r="O30" s="35">
        <v>127</v>
      </c>
      <c r="P30" s="37">
        <f t="shared" si="6"/>
        <v>61.650485436893199</v>
      </c>
      <c r="Q30" s="35">
        <f t="shared" si="7"/>
        <v>264</v>
      </c>
      <c r="R30" s="37">
        <f t="shared" si="8"/>
        <v>62.411347517730498</v>
      </c>
      <c r="S30" s="35">
        <v>137</v>
      </c>
      <c r="T30" s="37">
        <f t="shared" si="9"/>
        <v>63.133640552995395</v>
      </c>
      <c r="U30" s="35">
        <v>123</v>
      </c>
      <c r="V30" s="37">
        <f t="shared" si="10"/>
        <v>59.708737864077662</v>
      </c>
      <c r="W30" s="35">
        <f t="shared" si="11"/>
        <v>260</v>
      </c>
      <c r="X30" s="37">
        <f t="shared" si="12"/>
        <v>61.465721040189123</v>
      </c>
      <c r="Y30" s="35">
        <v>137</v>
      </c>
      <c r="Z30" s="37">
        <f t="shared" si="13"/>
        <v>63.133640552995395</v>
      </c>
      <c r="AA30" s="35">
        <v>123</v>
      </c>
      <c r="AB30" s="37">
        <f t="shared" si="14"/>
        <v>59.708737864077662</v>
      </c>
      <c r="AC30" s="35">
        <f t="shared" si="15"/>
        <v>260</v>
      </c>
      <c r="AD30" s="37">
        <f t="shared" si="16"/>
        <v>61.465721040189123</v>
      </c>
    </row>
    <row r="31" spans="1:30" ht="19.5" customHeight="1">
      <c r="A31" s="32">
        <v>20</v>
      </c>
      <c r="B31" s="33">
        <f>'[1]11. Obat Esensial'!B28</f>
        <v>0</v>
      </c>
      <c r="C31" s="33" t="str">
        <f>'[1]11. Obat Esensial'!C28</f>
        <v>Ngrandu</v>
      </c>
      <c r="D31" s="34">
        <f>'[1]41. Imun Lengkap'!G31</f>
        <v>72</v>
      </c>
      <c r="E31" s="34">
        <f>'[1]41. Imun Lengkap'!H31</f>
        <v>69</v>
      </c>
      <c r="F31" s="35">
        <f t="shared" si="0"/>
        <v>141</v>
      </c>
      <c r="G31" s="35">
        <v>45</v>
      </c>
      <c r="H31" s="37">
        <f t="shared" si="1"/>
        <v>62.5</v>
      </c>
      <c r="I31" s="35">
        <v>51</v>
      </c>
      <c r="J31" s="37">
        <f t="shared" si="2"/>
        <v>73.91304347826086</v>
      </c>
      <c r="K31" s="35">
        <f t="shared" si="3"/>
        <v>96</v>
      </c>
      <c r="L31" s="37">
        <f t="shared" si="4"/>
        <v>68.085106382978722</v>
      </c>
      <c r="M31" s="35">
        <v>42</v>
      </c>
      <c r="N31" s="37">
        <f t="shared" si="5"/>
        <v>58.333333333333336</v>
      </c>
      <c r="O31" s="35">
        <v>52</v>
      </c>
      <c r="P31" s="37">
        <f t="shared" si="6"/>
        <v>75.362318840579718</v>
      </c>
      <c r="Q31" s="35">
        <f t="shared" si="7"/>
        <v>94</v>
      </c>
      <c r="R31" s="37">
        <f t="shared" si="8"/>
        <v>66.666666666666657</v>
      </c>
      <c r="S31" s="35">
        <v>55</v>
      </c>
      <c r="T31" s="37">
        <f t="shared" si="9"/>
        <v>76.388888888888886</v>
      </c>
      <c r="U31" s="35">
        <v>50</v>
      </c>
      <c r="V31" s="37">
        <f t="shared" si="10"/>
        <v>72.463768115942031</v>
      </c>
      <c r="W31" s="35">
        <f t="shared" si="11"/>
        <v>105</v>
      </c>
      <c r="X31" s="37">
        <f t="shared" si="12"/>
        <v>74.468085106382972</v>
      </c>
      <c r="Y31" s="35">
        <v>55</v>
      </c>
      <c r="Z31" s="37">
        <f t="shared" si="13"/>
        <v>76.388888888888886</v>
      </c>
      <c r="AA31" s="35">
        <v>50</v>
      </c>
      <c r="AB31" s="37">
        <f t="shared" si="14"/>
        <v>72.463768115942031</v>
      </c>
      <c r="AC31" s="35">
        <f t="shared" si="15"/>
        <v>105</v>
      </c>
      <c r="AD31" s="37">
        <f t="shared" si="16"/>
        <v>74.468085106382972</v>
      </c>
    </row>
    <row r="32" spans="1:30" ht="19.5" customHeight="1">
      <c r="A32" s="32">
        <v>21</v>
      </c>
      <c r="B32" s="33" t="str">
        <f>'[1]11. Obat Esensial'!B29</f>
        <v>Jambon</v>
      </c>
      <c r="C32" s="33" t="str">
        <f>'[1]11. Obat Esensial'!C29</f>
        <v>Jambon</v>
      </c>
      <c r="D32" s="34">
        <f>'[1]41. Imun Lengkap'!G32</f>
        <v>294</v>
      </c>
      <c r="E32" s="34">
        <f>'[1]41. Imun Lengkap'!H32</f>
        <v>277</v>
      </c>
      <c r="F32" s="35">
        <f t="shared" si="0"/>
        <v>571</v>
      </c>
      <c r="G32" s="35">
        <v>192</v>
      </c>
      <c r="H32" s="37">
        <f t="shared" si="1"/>
        <v>65.306122448979593</v>
      </c>
      <c r="I32" s="35">
        <v>167</v>
      </c>
      <c r="J32" s="37">
        <f t="shared" si="2"/>
        <v>60.288808664259932</v>
      </c>
      <c r="K32" s="35">
        <v>359</v>
      </c>
      <c r="L32" s="37">
        <f t="shared" si="4"/>
        <v>62.872154115586689</v>
      </c>
      <c r="M32" s="35">
        <v>186</v>
      </c>
      <c r="N32" s="37">
        <f t="shared" si="5"/>
        <v>63.265306122448983</v>
      </c>
      <c r="O32" s="35">
        <v>171</v>
      </c>
      <c r="P32" s="37">
        <f t="shared" si="6"/>
        <v>61.73285198555957</v>
      </c>
      <c r="Q32" s="35">
        <f t="shared" si="7"/>
        <v>357</v>
      </c>
      <c r="R32" s="37">
        <f t="shared" si="8"/>
        <v>62.521891418563925</v>
      </c>
      <c r="S32" s="35">
        <v>164</v>
      </c>
      <c r="T32" s="37">
        <f t="shared" si="9"/>
        <v>55.782312925170061</v>
      </c>
      <c r="U32" s="35">
        <v>158</v>
      </c>
      <c r="V32" s="37">
        <f t="shared" si="10"/>
        <v>57.039711191335741</v>
      </c>
      <c r="W32" s="35">
        <f t="shared" si="11"/>
        <v>322</v>
      </c>
      <c r="X32" s="37">
        <f t="shared" si="12"/>
        <v>56.392294220665498</v>
      </c>
      <c r="Y32" s="35">
        <v>174</v>
      </c>
      <c r="Z32" s="37">
        <f t="shared" si="13"/>
        <v>59.183673469387756</v>
      </c>
      <c r="AA32" s="35">
        <v>182</v>
      </c>
      <c r="AB32" s="37">
        <f t="shared" si="14"/>
        <v>65.70397111913357</v>
      </c>
      <c r="AC32" s="35">
        <v>356</v>
      </c>
      <c r="AD32" s="37">
        <f t="shared" si="16"/>
        <v>62.34676007005254</v>
      </c>
    </row>
    <row r="33" spans="1:30" ht="19.5" customHeight="1">
      <c r="A33" s="32">
        <v>22</v>
      </c>
      <c r="B33" s="33" t="str">
        <f>'[1]11. Obat Esensial'!B30</f>
        <v>Badegan</v>
      </c>
      <c r="C33" s="33" t="str">
        <f>'[1]11. Obat Esensial'!C30</f>
        <v>Badegan</v>
      </c>
      <c r="D33" s="34">
        <f>'[1]41. Imun Lengkap'!G33</f>
        <v>211</v>
      </c>
      <c r="E33" s="34">
        <f>'[1]41. Imun Lengkap'!H33</f>
        <v>197</v>
      </c>
      <c r="F33" s="35">
        <f t="shared" si="0"/>
        <v>408</v>
      </c>
      <c r="G33" s="35">
        <v>146</v>
      </c>
      <c r="H33" s="37">
        <f t="shared" si="1"/>
        <v>69.194312796208536</v>
      </c>
      <c r="I33" s="35">
        <v>129</v>
      </c>
      <c r="J33" s="37">
        <f t="shared" si="2"/>
        <v>65.482233502538065</v>
      </c>
      <c r="K33" s="35">
        <f t="shared" ref="K33:K34" si="17">SUM(G33,I33)</f>
        <v>275</v>
      </c>
      <c r="L33" s="37">
        <f t="shared" si="4"/>
        <v>67.401960784313729</v>
      </c>
      <c r="M33" s="35">
        <v>148</v>
      </c>
      <c r="N33" s="37">
        <f t="shared" si="5"/>
        <v>70.142180094786738</v>
      </c>
      <c r="O33" s="35">
        <v>129</v>
      </c>
      <c r="P33" s="37">
        <f t="shared" si="6"/>
        <v>65.482233502538065</v>
      </c>
      <c r="Q33" s="35">
        <f t="shared" si="7"/>
        <v>277</v>
      </c>
      <c r="R33" s="37">
        <f t="shared" si="8"/>
        <v>67.892156862745097</v>
      </c>
      <c r="S33" s="35">
        <v>140</v>
      </c>
      <c r="T33" s="37">
        <f t="shared" si="9"/>
        <v>66.350710900473928</v>
      </c>
      <c r="U33" s="35">
        <v>128</v>
      </c>
      <c r="V33" s="37">
        <f t="shared" si="10"/>
        <v>64.974619289340097</v>
      </c>
      <c r="W33" s="35">
        <f t="shared" si="11"/>
        <v>268</v>
      </c>
      <c r="X33" s="37">
        <f t="shared" si="12"/>
        <v>65.686274509803923</v>
      </c>
      <c r="Y33" s="35">
        <v>140</v>
      </c>
      <c r="Z33" s="37">
        <f t="shared" si="13"/>
        <v>66.350710900473928</v>
      </c>
      <c r="AA33" s="35">
        <v>128</v>
      </c>
      <c r="AB33" s="37">
        <f t="shared" si="14"/>
        <v>64.974619289340097</v>
      </c>
      <c r="AC33" s="35">
        <f t="shared" ref="AC33:AC34" si="18">SUM(Y33,AA33)</f>
        <v>268</v>
      </c>
      <c r="AD33" s="37">
        <f t="shared" si="16"/>
        <v>65.686274509803923</v>
      </c>
    </row>
    <row r="34" spans="1:30" ht="19.5" customHeight="1">
      <c r="A34" s="32">
        <v>23</v>
      </c>
      <c r="B34" s="33" t="str">
        <f>'[1]11. Obat Esensial'!B31</f>
        <v>Sampung</v>
      </c>
      <c r="C34" s="33" t="str">
        <f>'[1]11. Obat Esensial'!C31</f>
        <v>Sampung</v>
      </c>
      <c r="D34" s="34">
        <f>'[1]41. Imun Lengkap'!G34</f>
        <v>159</v>
      </c>
      <c r="E34" s="34">
        <f>'[1]41. Imun Lengkap'!H34</f>
        <v>154</v>
      </c>
      <c r="F34" s="35">
        <f t="shared" si="0"/>
        <v>313</v>
      </c>
      <c r="G34" s="35">
        <v>84</v>
      </c>
      <c r="H34" s="37">
        <f t="shared" si="1"/>
        <v>52.830188679245282</v>
      </c>
      <c r="I34" s="35">
        <v>96</v>
      </c>
      <c r="J34" s="37">
        <f t="shared" si="2"/>
        <v>62.337662337662337</v>
      </c>
      <c r="K34" s="35">
        <f t="shared" si="17"/>
        <v>180</v>
      </c>
      <c r="L34" s="37">
        <f t="shared" si="4"/>
        <v>57.507987220447291</v>
      </c>
      <c r="M34" s="35">
        <v>86</v>
      </c>
      <c r="N34" s="37">
        <f t="shared" si="5"/>
        <v>54.088050314465406</v>
      </c>
      <c r="O34" s="35">
        <v>97</v>
      </c>
      <c r="P34" s="37">
        <f t="shared" si="6"/>
        <v>62.987012987012989</v>
      </c>
      <c r="Q34" s="35">
        <f t="shared" si="7"/>
        <v>183</v>
      </c>
      <c r="R34" s="37">
        <f t="shared" si="8"/>
        <v>58.466453674121411</v>
      </c>
      <c r="S34" s="35">
        <v>98</v>
      </c>
      <c r="T34" s="37">
        <f t="shared" si="9"/>
        <v>61.635220125786162</v>
      </c>
      <c r="U34" s="35">
        <v>91</v>
      </c>
      <c r="V34" s="37">
        <f t="shared" si="10"/>
        <v>59.090909090909093</v>
      </c>
      <c r="W34" s="35">
        <f t="shared" si="11"/>
        <v>189</v>
      </c>
      <c r="X34" s="37">
        <f t="shared" si="12"/>
        <v>60.383386581469644</v>
      </c>
      <c r="Y34" s="35">
        <v>97</v>
      </c>
      <c r="Z34" s="37">
        <f t="shared" si="13"/>
        <v>61.0062893081761</v>
      </c>
      <c r="AA34" s="35">
        <v>91</v>
      </c>
      <c r="AB34" s="37">
        <f t="shared" si="14"/>
        <v>59.090909090909093</v>
      </c>
      <c r="AC34" s="35">
        <f t="shared" si="18"/>
        <v>188</v>
      </c>
      <c r="AD34" s="37">
        <f t="shared" si="16"/>
        <v>60.063897763578275</v>
      </c>
    </row>
    <row r="35" spans="1:30" ht="19.5" customHeight="1">
      <c r="A35" s="32">
        <v>24</v>
      </c>
      <c r="B35" s="33">
        <f>'[1]11. Obat Esensial'!B32</f>
        <v>0</v>
      </c>
      <c r="C35" s="33" t="str">
        <f>'[1]11. Obat Esensial'!C32</f>
        <v>Kunti</v>
      </c>
      <c r="D35" s="34">
        <f>'[1]41. Imun Lengkap'!G35</f>
        <v>88</v>
      </c>
      <c r="E35" s="34">
        <f>'[1]41. Imun Lengkap'!H35</f>
        <v>82</v>
      </c>
      <c r="F35" s="35">
        <f t="shared" si="0"/>
        <v>170</v>
      </c>
      <c r="G35" s="35">
        <v>50</v>
      </c>
      <c r="H35" s="37">
        <f t="shared" si="1"/>
        <v>56.81818181818182</v>
      </c>
      <c r="I35" s="35">
        <v>61</v>
      </c>
      <c r="J35" s="37">
        <f t="shared" si="2"/>
        <v>74.390243902439025</v>
      </c>
      <c r="K35" s="35">
        <v>111</v>
      </c>
      <c r="L35" s="37">
        <f t="shared" si="4"/>
        <v>65.294117647058826</v>
      </c>
      <c r="M35" s="35">
        <v>50</v>
      </c>
      <c r="N35" s="37">
        <f t="shared" si="5"/>
        <v>56.81818181818182</v>
      </c>
      <c r="O35" s="35">
        <v>61</v>
      </c>
      <c r="P35" s="37">
        <f t="shared" si="6"/>
        <v>74.390243902439025</v>
      </c>
      <c r="Q35" s="35">
        <f t="shared" si="7"/>
        <v>111</v>
      </c>
      <c r="R35" s="37">
        <f t="shared" si="8"/>
        <v>65.294117647058826</v>
      </c>
      <c r="S35" s="35">
        <v>57</v>
      </c>
      <c r="T35" s="37">
        <f t="shared" si="9"/>
        <v>64.772727272727266</v>
      </c>
      <c r="U35" s="35">
        <v>63</v>
      </c>
      <c r="V35" s="37">
        <f t="shared" si="10"/>
        <v>76.829268292682926</v>
      </c>
      <c r="W35" s="35">
        <v>120</v>
      </c>
      <c r="X35" s="37">
        <f t="shared" si="12"/>
        <v>70.588235294117652</v>
      </c>
      <c r="Y35" s="35">
        <v>57</v>
      </c>
      <c r="Z35" s="37">
        <f t="shared" si="13"/>
        <v>64.772727272727266</v>
      </c>
      <c r="AA35" s="35">
        <v>63</v>
      </c>
      <c r="AB35" s="37">
        <f t="shared" si="14"/>
        <v>76.829268292682926</v>
      </c>
      <c r="AC35" s="35">
        <v>120</v>
      </c>
      <c r="AD35" s="37">
        <f t="shared" si="16"/>
        <v>70.588235294117652</v>
      </c>
    </row>
    <row r="36" spans="1:30" ht="19.5" customHeight="1">
      <c r="A36" s="32">
        <v>25</v>
      </c>
      <c r="B36" s="33" t="str">
        <f>'[1]11. Obat Esensial'!B33</f>
        <v>Sukorejo</v>
      </c>
      <c r="C36" s="33" t="str">
        <f>'[1]11. Obat Esensial'!C33</f>
        <v>Sukorejo</v>
      </c>
      <c r="D36" s="34">
        <f>'[1]41. Imun Lengkap'!G36</f>
        <v>360</v>
      </c>
      <c r="E36" s="34">
        <f>'[1]41. Imun Lengkap'!H36</f>
        <v>345</v>
      </c>
      <c r="F36" s="35">
        <f t="shared" si="0"/>
        <v>705</v>
      </c>
      <c r="G36" s="35">
        <v>248</v>
      </c>
      <c r="H36" s="37">
        <f t="shared" si="1"/>
        <v>68.888888888888886</v>
      </c>
      <c r="I36" s="35">
        <v>225</v>
      </c>
      <c r="J36" s="37">
        <f t="shared" si="2"/>
        <v>65.217391304347828</v>
      </c>
      <c r="K36" s="35">
        <v>473</v>
      </c>
      <c r="L36" s="37">
        <f t="shared" si="4"/>
        <v>67.092198581560282</v>
      </c>
      <c r="M36" s="35">
        <v>231</v>
      </c>
      <c r="N36" s="37">
        <f t="shared" si="5"/>
        <v>64.166666666666671</v>
      </c>
      <c r="O36" s="35">
        <v>209</v>
      </c>
      <c r="P36" s="37">
        <f t="shared" si="6"/>
        <v>60.579710144927532</v>
      </c>
      <c r="Q36" s="35">
        <f t="shared" si="7"/>
        <v>440</v>
      </c>
      <c r="R36" s="37">
        <f t="shared" si="8"/>
        <v>62.411347517730498</v>
      </c>
      <c r="S36" s="35">
        <v>237</v>
      </c>
      <c r="T36" s="37">
        <f t="shared" si="9"/>
        <v>65.833333333333329</v>
      </c>
      <c r="U36" s="35">
        <v>202</v>
      </c>
      <c r="V36" s="37">
        <f t="shared" si="10"/>
        <v>58.550724637681164</v>
      </c>
      <c r="W36" s="35">
        <v>439</v>
      </c>
      <c r="X36" s="37">
        <f t="shared" si="12"/>
        <v>62.269503546099294</v>
      </c>
      <c r="Y36" s="35">
        <v>236</v>
      </c>
      <c r="Z36" s="37">
        <f t="shared" si="13"/>
        <v>65.555555555555557</v>
      </c>
      <c r="AA36" s="35">
        <v>203</v>
      </c>
      <c r="AB36" s="37">
        <f t="shared" si="14"/>
        <v>58.840579710144922</v>
      </c>
      <c r="AC36" s="35">
        <v>439</v>
      </c>
      <c r="AD36" s="37">
        <f t="shared" si="16"/>
        <v>62.269503546099294</v>
      </c>
    </row>
    <row r="37" spans="1:30" ht="19.5" customHeight="1">
      <c r="A37" s="32">
        <v>26</v>
      </c>
      <c r="B37" s="33" t="str">
        <f>'[1]11. Obat Esensial'!B34</f>
        <v>Ponorogo</v>
      </c>
      <c r="C37" s="33" t="str">
        <f>'[1]11. Obat Esensial'!C34</f>
        <v>Po. Utara</v>
      </c>
      <c r="D37" s="34">
        <f>'[1]41. Imun Lengkap'!G37</f>
        <v>245</v>
      </c>
      <c r="E37" s="34">
        <f>'[1]41. Imun Lengkap'!H37</f>
        <v>235</v>
      </c>
      <c r="F37" s="35">
        <f t="shared" si="0"/>
        <v>480</v>
      </c>
      <c r="G37" s="35">
        <v>177</v>
      </c>
      <c r="H37" s="37">
        <f t="shared" si="1"/>
        <v>72.244897959183675</v>
      </c>
      <c r="I37" s="35">
        <v>158</v>
      </c>
      <c r="J37" s="37">
        <f t="shared" si="2"/>
        <v>67.234042553191486</v>
      </c>
      <c r="K37" s="35">
        <v>335</v>
      </c>
      <c r="L37" s="37">
        <f t="shared" si="4"/>
        <v>69.791666666666657</v>
      </c>
      <c r="M37" s="35">
        <v>177</v>
      </c>
      <c r="N37" s="37">
        <f t="shared" si="5"/>
        <v>72.244897959183675</v>
      </c>
      <c r="O37" s="35">
        <v>158</v>
      </c>
      <c r="P37" s="37">
        <f t="shared" si="6"/>
        <v>67.234042553191486</v>
      </c>
      <c r="Q37" s="35">
        <f t="shared" si="7"/>
        <v>335</v>
      </c>
      <c r="R37" s="37">
        <f t="shared" si="8"/>
        <v>69.791666666666657</v>
      </c>
      <c r="S37" s="35">
        <v>210</v>
      </c>
      <c r="T37" s="37">
        <f t="shared" si="9"/>
        <v>85.714285714285708</v>
      </c>
      <c r="U37" s="35">
        <v>167</v>
      </c>
      <c r="V37" s="37">
        <f t="shared" si="10"/>
        <v>71.063829787234042</v>
      </c>
      <c r="W37" s="35">
        <v>377</v>
      </c>
      <c r="X37" s="37">
        <f t="shared" si="12"/>
        <v>78.541666666666671</v>
      </c>
      <c r="Y37" s="35">
        <v>211</v>
      </c>
      <c r="Z37" s="37">
        <f t="shared" si="13"/>
        <v>86.122448979591837</v>
      </c>
      <c r="AA37" s="35">
        <v>166</v>
      </c>
      <c r="AB37" s="37">
        <f t="shared" si="14"/>
        <v>70.638297872340431</v>
      </c>
      <c r="AC37" s="35">
        <v>377</v>
      </c>
      <c r="AD37" s="37">
        <f t="shared" si="16"/>
        <v>78.541666666666671</v>
      </c>
    </row>
    <row r="38" spans="1:30" ht="19.5" customHeight="1">
      <c r="A38" s="32">
        <v>27</v>
      </c>
      <c r="B38" s="33">
        <f>'[1]11. Obat Esensial'!B35</f>
        <v>0</v>
      </c>
      <c r="C38" s="33" t="str">
        <f>'[1]11. Obat Esensial'!C35</f>
        <v>Po. Selatan</v>
      </c>
      <c r="D38" s="34">
        <f>'[1]41. Imun Lengkap'!G38</f>
        <v>223</v>
      </c>
      <c r="E38" s="34">
        <f>'[1]41. Imun Lengkap'!H38</f>
        <v>211</v>
      </c>
      <c r="F38" s="35">
        <f t="shared" si="0"/>
        <v>434</v>
      </c>
      <c r="G38" s="35">
        <v>149</v>
      </c>
      <c r="H38" s="37">
        <f t="shared" si="1"/>
        <v>66.816143497757849</v>
      </c>
      <c r="I38" s="35">
        <v>130</v>
      </c>
      <c r="J38" s="37">
        <f t="shared" si="2"/>
        <v>61.611374407582943</v>
      </c>
      <c r="K38" s="35">
        <v>279</v>
      </c>
      <c r="L38" s="37">
        <f t="shared" si="4"/>
        <v>64.285714285714292</v>
      </c>
      <c r="M38" s="35">
        <v>140</v>
      </c>
      <c r="N38" s="37">
        <f t="shared" si="5"/>
        <v>62.780269058295971</v>
      </c>
      <c r="O38" s="35">
        <v>130</v>
      </c>
      <c r="P38" s="37">
        <f t="shared" si="6"/>
        <v>61.611374407582943</v>
      </c>
      <c r="Q38" s="35">
        <f t="shared" si="7"/>
        <v>270</v>
      </c>
      <c r="R38" s="37">
        <f t="shared" si="8"/>
        <v>62.21198156682027</v>
      </c>
      <c r="S38" s="35">
        <v>151</v>
      </c>
      <c r="T38" s="37">
        <f t="shared" si="9"/>
        <v>67.713004484304932</v>
      </c>
      <c r="U38" s="35">
        <v>138</v>
      </c>
      <c r="V38" s="37">
        <f t="shared" si="10"/>
        <v>65.402843601895739</v>
      </c>
      <c r="W38" s="35">
        <v>289</v>
      </c>
      <c r="X38" s="37">
        <f t="shared" si="12"/>
        <v>66.589861751152071</v>
      </c>
      <c r="Y38" s="35">
        <v>149</v>
      </c>
      <c r="Z38" s="37">
        <f t="shared" si="13"/>
        <v>66.816143497757849</v>
      </c>
      <c r="AA38" s="35">
        <v>140</v>
      </c>
      <c r="AB38" s="37">
        <f t="shared" si="14"/>
        <v>66.350710900473928</v>
      </c>
      <c r="AC38" s="35">
        <v>289</v>
      </c>
      <c r="AD38" s="37">
        <f t="shared" si="16"/>
        <v>66.589861751152071</v>
      </c>
    </row>
    <row r="39" spans="1:30" ht="19.5" customHeight="1">
      <c r="A39" s="32">
        <v>28</v>
      </c>
      <c r="B39" s="33" t="str">
        <f>'[1]11. Obat Esensial'!B36</f>
        <v>Babadan</v>
      </c>
      <c r="C39" s="33" t="str">
        <f>'[1]11. Obat Esensial'!C36</f>
        <v>Babadan</v>
      </c>
      <c r="D39" s="34">
        <f>'[1]41. Imun Lengkap'!G39</f>
        <v>248</v>
      </c>
      <c r="E39" s="34">
        <f>'[1]41. Imun Lengkap'!H39</f>
        <v>236</v>
      </c>
      <c r="F39" s="35">
        <f t="shared" si="0"/>
        <v>484</v>
      </c>
      <c r="G39" s="35">
        <v>134</v>
      </c>
      <c r="H39" s="37">
        <f t="shared" si="1"/>
        <v>54.032258064516128</v>
      </c>
      <c r="I39" s="35">
        <v>127</v>
      </c>
      <c r="J39" s="37">
        <f t="shared" si="2"/>
        <v>53.813559322033896</v>
      </c>
      <c r="K39" s="35">
        <v>261</v>
      </c>
      <c r="L39" s="37">
        <f t="shared" si="4"/>
        <v>53.925619834710744</v>
      </c>
      <c r="M39" s="35">
        <v>135</v>
      </c>
      <c r="N39" s="37">
        <f t="shared" si="5"/>
        <v>54.435483870967737</v>
      </c>
      <c r="O39" s="35">
        <v>129</v>
      </c>
      <c r="P39" s="37">
        <f t="shared" si="6"/>
        <v>54.66101694915254</v>
      </c>
      <c r="Q39" s="35">
        <f t="shared" si="7"/>
        <v>264</v>
      </c>
      <c r="R39" s="37">
        <f t="shared" si="8"/>
        <v>54.54545454545454</v>
      </c>
      <c r="S39" s="35">
        <v>135</v>
      </c>
      <c r="T39" s="37">
        <f t="shared" si="9"/>
        <v>54.435483870967737</v>
      </c>
      <c r="U39" s="35">
        <v>134</v>
      </c>
      <c r="V39" s="37">
        <f t="shared" si="10"/>
        <v>56.779661016949156</v>
      </c>
      <c r="W39" s="35">
        <v>269</v>
      </c>
      <c r="X39" s="37">
        <f t="shared" si="12"/>
        <v>55.578512396694215</v>
      </c>
      <c r="Y39" s="35">
        <v>145</v>
      </c>
      <c r="Z39" s="37">
        <f t="shared" si="13"/>
        <v>58.467741935483872</v>
      </c>
      <c r="AA39" s="35">
        <v>141</v>
      </c>
      <c r="AB39" s="37">
        <f t="shared" si="14"/>
        <v>59.745762711864401</v>
      </c>
      <c r="AC39" s="35">
        <v>286</v>
      </c>
      <c r="AD39" s="37">
        <f t="shared" si="16"/>
        <v>59.090909090909093</v>
      </c>
    </row>
    <row r="40" spans="1:30" ht="19.5" customHeight="1">
      <c r="A40" s="32">
        <v>29</v>
      </c>
      <c r="B40" s="33">
        <f>'[1]11. Obat Esensial'!B37</f>
        <v>0</v>
      </c>
      <c r="C40" s="33" t="str">
        <f>'[1]11. Obat Esensial'!C37</f>
        <v>Sukosari</v>
      </c>
      <c r="D40" s="34">
        <f>'[1]41. Imun Lengkap'!G40</f>
        <v>182</v>
      </c>
      <c r="E40" s="34">
        <f>'[1]41. Imun Lengkap'!H40</f>
        <v>173</v>
      </c>
      <c r="F40" s="35">
        <f t="shared" si="0"/>
        <v>355</v>
      </c>
      <c r="G40" s="35">
        <v>134</v>
      </c>
      <c r="H40" s="37">
        <f t="shared" si="1"/>
        <v>73.626373626373635</v>
      </c>
      <c r="I40" s="35">
        <v>139</v>
      </c>
      <c r="J40" s="37">
        <f t="shared" si="2"/>
        <v>80.346820809248555</v>
      </c>
      <c r="K40" s="35">
        <v>273</v>
      </c>
      <c r="L40" s="37">
        <f t="shared" si="4"/>
        <v>76.901408450704224</v>
      </c>
      <c r="M40" s="35">
        <v>125</v>
      </c>
      <c r="N40" s="37">
        <f t="shared" si="5"/>
        <v>68.681318681318686</v>
      </c>
      <c r="O40" s="35">
        <v>136</v>
      </c>
      <c r="P40" s="37">
        <f t="shared" si="6"/>
        <v>78.612716763005778</v>
      </c>
      <c r="Q40" s="35">
        <f t="shared" si="7"/>
        <v>261</v>
      </c>
      <c r="R40" s="37">
        <f t="shared" si="8"/>
        <v>73.521126760563376</v>
      </c>
      <c r="S40" s="35">
        <v>135</v>
      </c>
      <c r="T40" s="37">
        <f t="shared" si="9"/>
        <v>74.175824175824175</v>
      </c>
      <c r="U40" s="35">
        <v>125</v>
      </c>
      <c r="V40" s="37">
        <f t="shared" si="10"/>
        <v>72.25433526011561</v>
      </c>
      <c r="W40" s="35">
        <v>260</v>
      </c>
      <c r="X40" s="37">
        <f t="shared" si="12"/>
        <v>73.239436619718319</v>
      </c>
      <c r="Y40" s="35">
        <v>134</v>
      </c>
      <c r="Z40" s="37">
        <f t="shared" si="13"/>
        <v>73.626373626373635</v>
      </c>
      <c r="AA40" s="35">
        <v>127</v>
      </c>
      <c r="AB40" s="37">
        <f t="shared" si="14"/>
        <v>73.410404624277461</v>
      </c>
      <c r="AC40" s="35">
        <v>261</v>
      </c>
      <c r="AD40" s="37">
        <f t="shared" si="16"/>
        <v>73.521126760563376</v>
      </c>
    </row>
    <row r="41" spans="1:30" ht="19.5" customHeight="1">
      <c r="A41" s="32">
        <v>30</v>
      </c>
      <c r="B41" s="33" t="str">
        <f>'[1]11. Obat Esensial'!B38</f>
        <v>Jenangan</v>
      </c>
      <c r="C41" s="33" t="str">
        <f>'[1]11. Obat Esensial'!C38</f>
        <v>Jenangan</v>
      </c>
      <c r="D41" s="34">
        <f>'[1]41. Imun Lengkap'!G41</f>
        <v>236</v>
      </c>
      <c r="E41" s="34">
        <f>'[1]41. Imun Lengkap'!H41</f>
        <v>224</v>
      </c>
      <c r="F41" s="35">
        <f t="shared" si="0"/>
        <v>460</v>
      </c>
      <c r="G41" s="42">
        <v>129</v>
      </c>
      <c r="H41" s="43">
        <v>54.66</v>
      </c>
      <c r="I41" s="42">
        <v>130</v>
      </c>
      <c r="J41" s="43">
        <v>58.04</v>
      </c>
      <c r="K41" s="42">
        <v>259</v>
      </c>
      <c r="L41" s="43">
        <v>56.3</v>
      </c>
      <c r="M41" s="42">
        <v>137</v>
      </c>
      <c r="N41" s="43">
        <v>58.05</v>
      </c>
      <c r="O41" s="42">
        <v>133</v>
      </c>
      <c r="P41" s="43">
        <v>59.38</v>
      </c>
      <c r="Q41" s="35">
        <f t="shared" si="7"/>
        <v>270</v>
      </c>
      <c r="R41" s="43">
        <v>58.7</v>
      </c>
      <c r="S41" s="42">
        <v>136</v>
      </c>
      <c r="T41" s="43">
        <v>57.63</v>
      </c>
      <c r="U41" s="42">
        <v>140</v>
      </c>
      <c r="V41" s="43">
        <v>62.5</v>
      </c>
      <c r="W41" s="42">
        <v>276</v>
      </c>
      <c r="X41" s="43">
        <v>60</v>
      </c>
      <c r="Y41" s="42">
        <v>146</v>
      </c>
      <c r="Z41" s="43">
        <v>61.86</v>
      </c>
      <c r="AA41" s="42">
        <v>139</v>
      </c>
      <c r="AB41" s="43">
        <v>62.05</v>
      </c>
      <c r="AC41" s="42">
        <v>285</v>
      </c>
      <c r="AD41" s="43">
        <v>61.96</v>
      </c>
    </row>
    <row r="42" spans="1:30" ht="19.5" customHeight="1">
      <c r="A42" s="32">
        <v>31</v>
      </c>
      <c r="B42" s="33">
        <f>'[1]11. Obat Esensial'!B39</f>
        <v>0</v>
      </c>
      <c r="C42" s="33" t="str">
        <f>'[1]11. Obat Esensial'!C39</f>
        <v>Setono</v>
      </c>
      <c r="D42" s="34">
        <f>'[1]41. Imun Lengkap'!G42</f>
        <v>143</v>
      </c>
      <c r="E42" s="34">
        <f>'[1]41. Imun Lengkap'!H42</f>
        <v>137</v>
      </c>
      <c r="F42" s="35">
        <f t="shared" si="0"/>
        <v>280</v>
      </c>
      <c r="G42" s="35">
        <v>101</v>
      </c>
      <c r="H42" s="37">
        <f t="shared" ref="H42:H44" si="19">G42/D42*100</f>
        <v>70.629370629370626</v>
      </c>
      <c r="I42" s="35">
        <v>84</v>
      </c>
      <c r="J42" s="37">
        <f t="shared" ref="J42:J44" si="20">I42/E42*100</f>
        <v>61.313868613138688</v>
      </c>
      <c r="K42" s="35">
        <v>185</v>
      </c>
      <c r="L42" s="37">
        <f t="shared" ref="L42:L44" si="21">K42/F42*100</f>
        <v>66.071428571428569</v>
      </c>
      <c r="M42" s="35">
        <v>102</v>
      </c>
      <c r="N42" s="37">
        <f t="shared" ref="N42:N44" si="22">M42/D42*100</f>
        <v>71.328671328671334</v>
      </c>
      <c r="O42" s="35">
        <v>84</v>
      </c>
      <c r="P42" s="37">
        <f t="shared" ref="P42:P44" si="23">O42/E42*100</f>
        <v>61.313868613138688</v>
      </c>
      <c r="Q42" s="35">
        <f t="shared" si="7"/>
        <v>186</v>
      </c>
      <c r="R42" s="37">
        <f t="shared" ref="R42:R44" si="24">Q42/F42*100</f>
        <v>66.428571428571431</v>
      </c>
      <c r="S42" s="35">
        <v>106</v>
      </c>
      <c r="T42" s="37">
        <f t="shared" ref="T42:T44" si="25">S42/D42*100</f>
        <v>74.12587412587412</v>
      </c>
      <c r="U42" s="35">
        <v>89</v>
      </c>
      <c r="V42" s="37">
        <f t="shared" ref="V42:V44" si="26">U42/E42*100</f>
        <v>64.96350364963503</v>
      </c>
      <c r="W42" s="35">
        <v>195</v>
      </c>
      <c r="X42" s="37">
        <f t="shared" ref="X42:X44" si="27">W42/F42*100</f>
        <v>69.642857142857139</v>
      </c>
      <c r="Y42" s="35">
        <v>109</v>
      </c>
      <c r="Z42" s="37">
        <f t="shared" ref="Z42:Z44" si="28">Y42/D42*100</f>
        <v>76.223776223776213</v>
      </c>
      <c r="AA42" s="35">
        <v>79</v>
      </c>
      <c r="AB42" s="37">
        <f t="shared" ref="AB42:AB44" si="29">AA42/E42*100</f>
        <v>57.664233576642332</v>
      </c>
      <c r="AC42" s="35">
        <v>188</v>
      </c>
      <c r="AD42" s="37">
        <f t="shared" ref="AD42:AD44" si="30">AC42/F42*100</f>
        <v>67.142857142857139</v>
      </c>
    </row>
    <row r="43" spans="1:30" ht="19.5" customHeight="1">
      <c r="A43" s="32">
        <v>32</v>
      </c>
      <c r="B43" s="33" t="str">
        <f>'[1]11. Obat Esensial'!B40</f>
        <v>Ngebel</v>
      </c>
      <c r="C43" s="33" t="str">
        <f>'[1]11. Obat Esensial'!C40</f>
        <v>Ngebel</v>
      </c>
      <c r="D43" s="34">
        <f>'[1]41. Imun Lengkap'!G43</f>
        <v>133</v>
      </c>
      <c r="E43" s="34">
        <f>'[1]41. Imun Lengkap'!H43</f>
        <v>125</v>
      </c>
      <c r="F43" s="35">
        <f t="shared" si="0"/>
        <v>258</v>
      </c>
      <c r="G43" s="35">
        <v>89</v>
      </c>
      <c r="H43" s="37">
        <f t="shared" si="19"/>
        <v>66.917293233082702</v>
      </c>
      <c r="I43" s="35">
        <v>75</v>
      </c>
      <c r="J43" s="37">
        <f t="shared" si="20"/>
        <v>60</v>
      </c>
      <c r="K43" s="35">
        <f>SUM(G43,I43)</f>
        <v>164</v>
      </c>
      <c r="L43" s="37">
        <f t="shared" si="21"/>
        <v>63.565891472868216</v>
      </c>
      <c r="M43" s="35">
        <v>81</v>
      </c>
      <c r="N43" s="37">
        <f t="shared" si="22"/>
        <v>60.902255639097746</v>
      </c>
      <c r="O43" s="35">
        <v>81</v>
      </c>
      <c r="P43" s="37">
        <f t="shared" si="23"/>
        <v>64.8</v>
      </c>
      <c r="Q43" s="35">
        <f t="shared" si="7"/>
        <v>162</v>
      </c>
      <c r="R43" s="37">
        <f t="shared" si="24"/>
        <v>62.790697674418603</v>
      </c>
      <c r="S43" s="35">
        <v>86</v>
      </c>
      <c r="T43" s="37">
        <f t="shared" si="25"/>
        <v>64.661654135338338</v>
      </c>
      <c r="U43" s="35">
        <v>66</v>
      </c>
      <c r="V43" s="37">
        <f t="shared" si="26"/>
        <v>52.800000000000004</v>
      </c>
      <c r="W43" s="35">
        <f>S43+U43</f>
        <v>152</v>
      </c>
      <c r="X43" s="37">
        <f t="shared" si="27"/>
        <v>58.914728682170548</v>
      </c>
      <c r="Y43" s="35">
        <v>86</v>
      </c>
      <c r="Z43" s="37">
        <f t="shared" si="28"/>
        <v>64.661654135338338</v>
      </c>
      <c r="AA43" s="35">
        <v>66</v>
      </c>
      <c r="AB43" s="37">
        <f t="shared" si="29"/>
        <v>52.800000000000004</v>
      </c>
      <c r="AC43" s="35">
        <f>Y43+AA43</f>
        <v>152</v>
      </c>
      <c r="AD43" s="37">
        <f t="shared" si="30"/>
        <v>58.914728682170548</v>
      </c>
    </row>
    <row r="44" spans="1:30" ht="19.5" customHeight="1" thickBot="1">
      <c r="A44" s="44" t="s">
        <v>20</v>
      </c>
      <c r="B44" s="44"/>
      <c r="C44" s="44"/>
      <c r="D44" s="45">
        <f t="shared" ref="D44:G44" si="31">SUM(D12:D43)</f>
        <v>5930</v>
      </c>
      <c r="E44" s="45">
        <f t="shared" si="31"/>
        <v>5637</v>
      </c>
      <c r="F44" s="45">
        <f t="shared" si="31"/>
        <v>11567</v>
      </c>
      <c r="G44" s="45">
        <f t="shared" si="31"/>
        <v>4016</v>
      </c>
      <c r="H44" s="46">
        <f t="shared" si="19"/>
        <v>67.72344013490725</v>
      </c>
      <c r="I44" s="45">
        <f>SUM(I12:I43)</f>
        <v>3702</v>
      </c>
      <c r="J44" s="46">
        <f t="shared" si="20"/>
        <v>65.673230441724314</v>
      </c>
      <c r="K44" s="45">
        <f>SUM(K12:K43)</f>
        <v>7718</v>
      </c>
      <c r="L44" s="46">
        <f t="shared" si="21"/>
        <v>66.72430189331719</v>
      </c>
      <c r="M44" s="45">
        <f>SUM(M12:M43)</f>
        <v>3869</v>
      </c>
      <c r="N44" s="46">
        <f t="shared" si="22"/>
        <v>65.244519392917368</v>
      </c>
      <c r="O44" s="45">
        <f>SUM(O12:O43)</f>
        <v>3642</v>
      </c>
      <c r="P44" s="47">
        <f t="shared" si="23"/>
        <v>64.608834486428961</v>
      </c>
      <c r="Q44" s="45">
        <f>SUM(Q12:Q43)</f>
        <v>7511</v>
      </c>
      <c r="R44" s="46">
        <f t="shared" si="24"/>
        <v>64.93472810581828</v>
      </c>
      <c r="S44" s="45">
        <f>SUM(S12:S43)</f>
        <v>4071</v>
      </c>
      <c r="T44" s="46">
        <f t="shared" si="25"/>
        <v>68.650927487352448</v>
      </c>
      <c r="U44" s="45">
        <f>SUM(U12:U43)</f>
        <v>3689</v>
      </c>
      <c r="V44" s="47">
        <f t="shared" si="26"/>
        <v>65.442611318076999</v>
      </c>
      <c r="W44" s="45">
        <f>SUM(W12:W43)</f>
        <v>7760</v>
      </c>
      <c r="X44" s="46">
        <f t="shared" si="27"/>
        <v>67.087403821215531</v>
      </c>
      <c r="Y44" s="45">
        <f>SUM(Y12:Y43)</f>
        <v>4095</v>
      </c>
      <c r="Z44" s="46">
        <f t="shared" si="28"/>
        <v>69.05564924114671</v>
      </c>
      <c r="AA44" s="45">
        <f>SUM(AA12:AA43)</f>
        <v>3716</v>
      </c>
      <c r="AB44" s="46">
        <f t="shared" si="29"/>
        <v>65.921589497959914</v>
      </c>
      <c r="AC44" s="45">
        <f>SUM(AC12:AC43)</f>
        <v>7811</v>
      </c>
      <c r="AD44" s="46">
        <f t="shared" si="30"/>
        <v>67.52831330509207</v>
      </c>
    </row>
    <row r="45" spans="1:30" ht="15.75" customHeight="1">
      <c r="A45" s="48"/>
      <c r="B45" s="48"/>
      <c r="C45" s="48"/>
      <c r="D45" s="48"/>
      <c r="E45" s="4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 t="s">
        <v>21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 t="s">
        <v>22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49" t="s">
        <v>23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2" t="s">
        <v>24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S9:T9"/>
    <mergeCell ref="U9:V9"/>
    <mergeCell ref="W9:X9"/>
    <mergeCell ref="Y9:Z9"/>
    <mergeCell ref="AA9:AB9"/>
    <mergeCell ref="AC9:AD9"/>
    <mergeCell ref="G9:H9"/>
    <mergeCell ref="I9:J9"/>
    <mergeCell ref="K9:L9"/>
    <mergeCell ref="M9:N9"/>
    <mergeCell ref="O9:P9"/>
    <mergeCell ref="Q9:R9"/>
    <mergeCell ref="A3:AD3"/>
    <mergeCell ref="A7:A10"/>
    <mergeCell ref="B7:B10"/>
    <mergeCell ref="C7:C10"/>
    <mergeCell ref="D7:F9"/>
    <mergeCell ref="G7:AD7"/>
    <mergeCell ref="G8:L8"/>
    <mergeCell ref="M8:R8"/>
    <mergeCell ref="S8:X8"/>
    <mergeCell ref="Y8:AD8"/>
  </mergeCells>
  <pageMargins left="0" right="0" top="0.75" bottom="0.75" header="0" footer="0"/>
  <pageSetup paperSize="5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43. Imun Bayi Lengkap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2026-05-22T21:14:28Z</dcterms:created>
  <dcterms:modified xsi:type="dcterms:W3CDTF">2026-05-22T21:14:37Z</dcterms:modified>
</cp:coreProperties>
</file>