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Work\SUNGRAM\SADAP\SADAP 2025\"/>
    </mc:Choice>
  </mc:AlternateContent>
  <xr:revisionPtr revIDLastSave="0" documentId="8_{6D8D728F-7D36-481E-BC32-AE73AA01ACFB}" xr6:coauthVersionLast="47" xr6:coauthVersionMax="47" xr10:uidLastSave="{00000000-0000-0000-0000-000000000000}"/>
  <bookViews>
    <workbookView xWindow="-120" yWindow="-120" windowWidth="20730" windowHeight="11040" xr2:uid="{F1D7C7D5-7A22-48C6-988B-4A19295C52FB}"/>
  </bookViews>
  <sheets>
    <sheet name="50" sheetId="1" r:id="rId1"/>
    <sheet name="51" sheetId="2" r:id="rId2"/>
    <sheet name="53" sheetId="3" r:id="rId3"/>
  </sheets>
  <externalReferences>
    <externalReference r:id="rId4"/>
  </externalReferences>
  <definedNames>
    <definedName name="_Order1">255</definedName>
    <definedName name="_Order2">255</definedName>
    <definedName name="_Regression_Int">1</definedName>
    <definedName name="HTML_CodePage">1252</definedName>
    <definedName name="HTML_Control">{"'L5C29'!$A$4:$AG$4"}</definedName>
    <definedName name="HTML_Description">""</definedName>
    <definedName name="HTML_Email">""</definedName>
    <definedName name="HTML_Header">""</definedName>
    <definedName name="HTML_LastUpdate">""</definedName>
    <definedName name="HTML_LineAfter">FALSE</definedName>
    <definedName name="HTML_LineBefore">FALSE</definedName>
    <definedName name="HTML_Name">""</definedName>
    <definedName name="HTML_OBDlg2">TRUE</definedName>
    <definedName name="HTML_OBDlg4">TRUE</definedName>
    <definedName name="HTML_OS">0</definedName>
    <definedName name="HTML_PathFile">"A:\L29"</definedName>
    <definedName name="HTML_Title">""</definedName>
    <definedName name="Print_Area_MI">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43" i="3" l="1"/>
  <c r="R43" i="3"/>
  <c r="P43" i="3"/>
  <c r="O43" i="3"/>
  <c r="M43" i="3"/>
  <c r="L43" i="3"/>
  <c r="J43" i="3"/>
  <c r="I43" i="3"/>
  <c r="G43" i="3"/>
  <c r="F43" i="3"/>
  <c r="E43" i="3"/>
  <c r="D43" i="3"/>
  <c r="H43" i="3" s="1"/>
  <c r="U42" i="3"/>
  <c r="T42" i="3"/>
  <c r="Q42" i="3"/>
  <c r="N42" i="3"/>
  <c r="K42" i="3"/>
  <c r="H42" i="3"/>
  <c r="F42" i="3"/>
  <c r="C42" i="3"/>
  <c r="B42" i="3"/>
  <c r="T41" i="3"/>
  <c r="U41" i="3" s="1"/>
  <c r="Q41" i="3"/>
  <c r="N41" i="3"/>
  <c r="K41" i="3"/>
  <c r="H41" i="3"/>
  <c r="F41" i="3"/>
  <c r="C41" i="3"/>
  <c r="B41" i="3"/>
  <c r="T40" i="3"/>
  <c r="U40" i="3" s="1"/>
  <c r="Q40" i="3"/>
  <c r="N40" i="3"/>
  <c r="K40" i="3"/>
  <c r="H40" i="3"/>
  <c r="F40" i="3"/>
  <c r="C40" i="3"/>
  <c r="B40" i="3"/>
  <c r="T39" i="3"/>
  <c r="Q39" i="3"/>
  <c r="U39" i="3" s="1"/>
  <c r="N39" i="3"/>
  <c r="K39" i="3"/>
  <c r="H39" i="3"/>
  <c r="F39" i="3"/>
  <c r="C39" i="3"/>
  <c r="B39" i="3"/>
  <c r="T38" i="3"/>
  <c r="U38" i="3" s="1"/>
  <c r="Q38" i="3"/>
  <c r="N38" i="3"/>
  <c r="K38" i="3"/>
  <c r="H38" i="3"/>
  <c r="F38" i="3"/>
  <c r="C38" i="3"/>
  <c r="B38" i="3"/>
  <c r="T37" i="3"/>
  <c r="Q37" i="3"/>
  <c r="U37" i="3" s="1"/>
  <c r="N37" i="3"/>
  <c r="K37" i="3"/>
  <c r="H37" i="3"/>
  <c r="F37" i="3"/>
  <c r="C37" i="3"/>
  <c r="B37" i="3"/>
  <c r="T36" i="3"/>
  <c r="U36" i="3" s="1"/>
  <c r="Q36" i="3"/>
  <c r="N36" i="3"/>
  <c r="K36" i="3"/>
  <c r="H36" i="3"/>
  <c r="F36" i="3"/>
  <c r="C36" i="3"/>
  <c r="B36" i="3"/>
  <c r="T35" i="3"/>
  <c r="U35" i="3" s="1"/>
  <c r="Q35" i="3"/>
  <c r="N35" i="3"/>
  <c r="K35" i="3"/>
  <c r="H35" i="3"/>
  <c r="F35" i="3"/>
  <c r="C35" i="3"/>
  <c r="B35" i="3"/>
  <c r="U34" i="3"/>
  <c r="T34" i="3"/>
  <c r="Q34" i="3"/>
  <c r="N34" i="3"/>
  <c r="K34" i="3"/>
  <c r="H34" i="3"/>
  <c r="F34" i="3"/>
  <c r="C34" i="3"/>
  <c r="B34" i="3"/>
  <c r="T33" i="3"/>
  <c r="U33" i="3" s="1"/>
  <c r="Q33" i="3"/>
  <c r="N33" i="3"/>
  <c r="K33" i="3"/>
  <c r="H33" i="3"/>
  <c r="F33" i="3"/>
  <c r="C33" i="3"/>
  <c r="B33" i="3"/>
  <c r="T32" i="3"/>
  <c r="U32" i="3" s="1"/>
  <c r="Q32" i="3"/>
  <c r="N32" i="3"/>
  <c r="K32" i="3"/>
  <c r="H32" i="3"/>
  <c r="F32" i="3"/>
  <c r="C32" i="3"/>
  <c r="B32" i="3"/>
  <c r="T31" i="3"/>
  <c r="Q31" i="3"/>
  <c r="U31" i="3" s="1"/>
  <c r="N31" i="3"/>
  <c r="K31" i="3"/>
  <c r="H31" i="3"/>
  <c r="F31" i="3"/>
  <c r="C31" i="3"/>
  <c r="B31" i="3"/>
  <c r="T30" i="3"/>
  <c r="U30" i="3" s="1"/>
  <c r="Q30" i="3"/>
  <c r="N30" i="3"/>
  <c r="K30" i="3"/>
  <c r="H30" i="3"/>
  <c r="F30" i="3"/>
  <c r="C30" i="3"/>
  <c r="B30" i="3"/>
  <c r="T29" i="3"/>
  <c r="Q29" i="3"/>
  <c r="U29" i="3" s="1"/>
  <c r="N29" i="3"/>
  <c r="K29" i="3"/>
  <c r="H29" i="3"/>
  <c r="F29" i="3"/>
  <c r="C29" i="3"/>
  <c r="B29" i="3"/>
  <c r="T28" i="3"/>
  <c r="U28" i="3" s="1"/>
  <c r="Q28" i="3"/>
  <c r="N28" i="3"/>
  <c r="K28" i="3"/>
  <c r="H28" i="3"/>
  <c r="F28" i="3"/>
  <c r="C28" i="3"/>
  <c r="B28" i="3"/>
  <c r="T27" i="3"/>
  <c r="U27" i="3" s="1"/>
  <c r="Q27" i="3"/>
  <c r="N27" i="3"/>
  <c r="K27" i="3"/>
  <c r="H27" i="3"/>
  <c r="F27" i="3"/>
  <c r="C27" i="3"/>
  <c r="B27" i="3"/>
  <c r="U26" i="3"/>
  <c r="T26" i="3"/>
  <c r="Q26" i="3"/>
  <c r="N26" i="3"/>
  <c r="K26" i="3"/>
  <c r="H26" i="3"/>
  <c r="F26" i="3"/>
  <c r="C26" i="3"/>
  <c r="B26" i="3"/>
  <c r="T25" i="3"/>
  <c r="U25" i="3" s="1"/>
  <c r="Q25" i="3"/>
  <c r="N25" i="3"/>
  <c r="K25" i="3"/>
  <c r="H25" i="3"/>
  <c r="F25" i="3"/>
  <c r="C25" i="3"/>
  <c r="B25" i="3"/>
  <c r="T24" i="3"/>
  <c r="U24" i="3" s="1"/>
  <c r="Q24" i="3"/>
  <c r="N24" i="3"/>
  <c r="K24" i="3"/>
  <c r="H24" i="3"/>
  <c r="F24" i="3"/>
  <c r="C24" i="3"/>
  <c r="B24" i="3"/>
  <c r="T23" i="3"/>
  <c r="Q23" i="3"/>
  <c r="U23" i="3" s="1"/>
  <c r="N23" i="3"/>
  <c r="K23" i="3"/>
  <c r="H23" i="3"/>
  <c r="F23" i="3"/>
  <c r="C23" i="3"/>
  <c r="B23" i="3"/>
  <c r="T22" i="3"/>
  <c r="U22" i="3" s="1"/>
  <c r="Q22" i="3"/>
  <c r="N22" i="3"/>
  <c r="K22" i="3"/>
  <c r="H22" i="3"/>
  <c r="F22" i="3"/>
  <c r="C22" i="3"/>
  <c r="B22" i="3"/>
  <c r="T21" i="3"/>
  <c r="Q21" i="3"/>
  <c r="U21" i="3" s="1"/>
  <c r="N21" i="3"/>
  <c r="K21" i="3"/>
  <c r="H21" i="3"/>
  <c r="F21" i="3"/>
  <c r="C21" i="3"/>
  <c r="B21" i="3"/>
  <c r="T20" i="3"/>
  <c r="U20" i="3" s="1"/>
  <c r="Q20" i="3"/>
  <c r="N20" i="3"/>
  <c r="K20" i="3"/>
  <c r="H20" i="3"/>
  <c r="F20" i="3"/>
  <c r="C20" i="3"/>
  <c r="B20" i="3"/>
  <c r="T19" i="3"/>
  <c r="U19" i="3" s="1"/>
  <c r="Q19" i="3"/>
  <c r="N19" i="3"/>
  <c r="K19" i="3"/>
  <c r="H19" i="3"/>
  <c r="F19" i="3"/>
  <c r="C19" i="3"/>
  <c r="B19" i="3"/>
  <c r="U18" i="3"/>
  <c r="T18" i="3"/>
  <c r="Q18" i="3"/>
  <c r="N18" i="3"/>
  <c r="K18" i="3"/>
  <c r="H18" i="3"/>
  <c r="F18" i="3"/>
  <c r="C18" i="3"/>
  <c r="B18" i="3"/>
  <c r="T17" i="3"/>
  <c r="U17" i="3" s="1"/>
  <c r="Q17" i="3"/>
  <c r="N17" i="3"/>
  <c r="K17" i="3"/>
  <c r="H17" i="3"/>
  <c r="F17" i="3"/>
  <c r="C17" i="3"/>
  <c r="B17" i="3"/>
  <c r="T16" i="3"/>
  <c r="U16" i="3" s="1"/>
  <c r="Q16" i="3"/>
  <c r="N16" i="3"/>
  <c r="K16" i="3"/>
  <c r="H16" i="3"/>
  <c r="F16" i="3"/>
  <c r="C16" i="3"/>
  <c r="B16" i="3"/>
  <c r="T15" i="3"/>
  <c r="Q15" i="3"/>
  <c r="U15" i="3" s="1"/>
  <c r="N15" i="3"/>
  <c r="K15" i="3"/>
  <c r="H15" i="3"/>
  <c r="F15" i="3"/>
  <c r="C15" i="3"/>
  <c r="B15" i="3"/>
  <c r="T14" i="3"/>
  <c r="U14" i="3" s="1"/>
  <c r="Q14" i="3"/>
  <c r="N14" i="3"/>
  <c r="K14" i="3"/>
  <c r="H14" i="3"/>
  <c r="F14" i="3"/>
  <c r="C14" i="3"/>
  <c r="B14" i="3"/>
  <c r="T13" i="3"/>
  <c r="Q13" i="3"/>
  <c r="U13" i="3" s="1"/>
  <c r="N13" i="3"/>
  <c r="K13" i="3"/>
  <c r="H13" i="3"/>
  <c r="F13" i="3"/>
  <c r="C13" i="3"/>
  <c r="B13" i="3"/>
  <c r="T12" i="3"/>
  <c r="U12" i="3" s="1"/>
  <c r="Q12" i="3"/>
  <c r="N12" i="3"/>
  <c r="K12" i="3"/>
  <c r="H12" i="3"/>
  <c r="F12" i="3"/>
  <c r="C12" i="3"/>
  <c r="B12" i="3"/>
  <c r="T11" i="3"/>
  <c r="T43" i="3" s="1"/>
  <c r="Q11" i="3"/>
  <c r="Q43" i="3" s="1"/>
  <c r="N11" i="3"/>
  <c r="N43" i="3" s="1"/>
  <c r="K11" i="3"/>
  <c r="K43" i="3" s="1"/>
  <c r="H11" i="3"/>
  <c r="F11" i="3"/>
  <c r="C11" i="3"/>
  <c r="B11" i="3"/>
  <c r="L5" i="3"/>
  <c r="L4" i="3"/>
  <c r="AP45" i="2"/>
  <c r="AQ45" i="2" s="1"/>
  <c r="AN45" i="2"/>
  <c r="AO45" i="2" s="1"/>
  <c r="AM45" i="2"/>
  <c r="AL45" i="2"/>
  <c r="AH45" i="2"/>
  <c r="AI45" i="2" s="1"/>
  <c r="AF45" i="2"/>
  <c r="AG45" i="2" s="1"/>
  <c r="AB45" i="2"/>
  <c r="AC45" i="2" s="1"/>
  <c r="Z45" i="2"/>
  <c r="AA45" i="2" s="1"/>
  <c r="W45" i="2"/>
  <c r="V45" i="2"/>
  <c r="T45" i="2"/>
  <c r="U45" i="2" s="1"/>
  <c r="P45" i="2"/>
  <c r="Q45" i="2" s="1"/>
  <c r="O45" i="2"/>
  <c r="N45" i="2"/>
  <c r="L45" i="2"/>
  <c r="K45" i="2"/>
  <c r="I45" i="2"/>
  <c r="H45" i="2"/>
  <c r="G45" i="2"/>
  <c r="F45" i="2"/>
  <c r="E45" i="2"/>
  <c r="D45" i="2"/>
  <c r="AR44" i="2"/>
  <c r="AS44" i="2" s="1"/>
  <c r="AQ44" i="2"/>
  <c r="AO44" i="2"/>
  <c r="AM44" i="2"/>
  <c r="AJ44" i="2"/>
  <c r="AK44" i="2" s="1"/>
  <c r="AI44" i="2"/>
  <c r="AG44" i="2"/>
  <c r="AD44" i="2"/>
  <c r="AC44" i="2"/>
  <c r="AA44" i="2"/>
  <c r="X44" i="2"/>
  <c r="Y44" i="2" s="1"/>
  <c r="W44" i="2"/>
  <c r="U44" i="2"/>
  <c r="S44" i="2"/>
  <c r="R44" i="2"/>
  <c r="Q44" i="2"/>
  <c r="O44" i="2"/>
  <c r="M44" i="2"/>
  <c r="J44" i="2"/>
  <c r="AE44" i="2" s="1"/>
  <c r="G44" i="2"/>
  <c r="C44" i="2"/>
  <c r="B44" i="2"/>
  <c r="AR43" i="2"/>
  <c r="AS43" i="2" s="1"/>
  <c r="AQ43" i="2"/>
  <c r="AO43" i="2"/>
  <c r="AM43" i="2"/>
  <c r="AJ43" i="2"/>
  <c r="AK43" i="2" s="1"/>
  <c r="AI43" i="2"/>
  <c r="AG43" i="2"/>
  <c r="AD43" i="2"/>
  <c r="AE43" i="2" s="1"/>
  <c r="AC43" i="2"/>
  <c r="AA43" i="2"/>
  <c r="X43" i="2"/>
  <c r="Y43" i="2" s="1"/>
  <c r="W43" i="2"/>
  <c r="U43" i="2"/>
  <c r="R43" i="2"/>
  <c r="S43" i="2" s="1"/>
  <c r="Q43" i="2"/>
  <c r="O43" i="2"/>
  <c r="M43" i="2"/>
  <c r="J43" i="2"/>
  <c r="G43" i="2"/>
  <c r="C43" i="2"/>
  <c r="B43" i="2"/>
  <c r="AS42" i="2"/>
  <c r="AR42" i="2"/>
  <c r="AQ42" i="2"/>
  <c r="AO42" i="2"/>
  <c r="AM42" i="2"/>
  <c r="AJ42" i="2"/>
  <c r="AI42" i="2"/>
  <c r="AG42" i="2"/>
  <c r="AD42" i="2"/>
  <c r="AE42" i="2" s="1"/>
  <c r="AC42" i="2"/>
  <c r="AA42" i="2"/>
  <c r="Y42" i="2"/>
  <c r="X42" i="2"/>
  <c r="W42" i="2"/>
  <c r="U42" i="2"/>
  <c r="R42" i="2"/>
  <c r="S42" i="2" s="1"/>
  <c r="Q42" i="2"/>
  <c r="O42" i="2"/>
  <c r="M42" i="2"/>
  <c r="AK42" i="2" s="1"/>
  <c r="J42" i="2"/>
  <c r="G42" i="2"/>
  <c r="C42" i="2"/>
  <c r="B42" i="2"/>
  <c r="AS41" i="2"/>
  <c r="AR41" i="2"/>
  <c r="AQ41" i="2"/>
  <c r="AO41" i="2"/>
  <c r="AM41" i="2"/>
  <c r="AJ41" i="2"/>
  <c r="AK41" i="2" s="1"/>
  <c r="AI41" i="2"/>
  <c r="AG41" i="2"/>
  <c r="AD41" i="2"/>
  <c r="AE41" i="2" s="1"/>
  <c r="AC41" i="2"/>
  <c r="AA41" i="2"/>
  <c r="X41" i="2"/>
  <c r="Y41" i="2" s="1"/>
  <c r="W41" i="2"/>
  <c r="U41" i="2"/>
  <c r="R41" i="2"/>
  <c r="S41" i="2" s="1"/>
  <c r="Q41" i="2"/>
  <c r="O41" i="2"/>
  <c r="M41" i="2"/>
  <c r="J41" i="2"/>
  <c r="G41" i="2"/>
  <c r="C41" i="2"/>
  <c r="B41" i="2"/>
  <c r="AR40" i="2"/>
  <c r="AS40" i="2" s="1"/>
  <c r="AQ40" i="2"/>
  <c r="AO40" i="2"/>
  <c r="AM40" i="2"/>
  <c r="AJ40" i="2"/>
  <c r="AK40" i="2" s="1"/>
  <c r="AI40" i="2"/>
  <c r="AG40" i="2"/>
  <c r="AD40" i="2"/>
  <c r="AC40" i="2"/>
  <c r="AA40" i="2"/>
  <c r="X40" i="2"/>
  <c r="Y40" i="2" s="1"/>
  <c r="W40" i="2"/>
  <c r="U40" i="2"/>
  <c r="S40" i="2"/>
  <c r="R40" i="2"/>
  <c r="Q40" i="2"/>
  <c r="O40" i="2"/>
  <c r="M40" i="2"/>
  <c r="J40" i="2"/>
  <c r="AE40" i="2" s="1"/>
  <c r="G40" i="2"/>
  <c r="C40" i="2"/>
  <c r="B40" i="2"/>
  <c r="AR39" i="2"/>
  <c r="AS39" i="2" s="1"/>
  <c r="AQ39" i="2"/>
  <c r="AO39" i="2"/>
  <c r="AM39" i="2"/>
  <c r="AJ39" i="2"/>
  <c r="AK39" i="2" s="1"/>
  <c r="AI39" i="2"/>
  <c r="AG39" i="2"/>
  <c r="AD39" i="2"/>
  <c r="AE39" i="2" s="1"/>
  <c r="AC39" i="2"/>
  <c r="AA39" i="2"/>
  <c r="X39" i="2"/>
  <c r="Y39" i="2" s="1"/>
  <c r="W39" i="2"/>
  <c r="U39" i="2"/>
  <c r="R39" i="2"/>
  <c r="S39" i="2" s="1"/>
  <c r="Q39" i="2"/>
  <c r="O39" i="2"/>
  <c r="M39" i="2"/>
  <c r="J39" i="2"/>
  <c r="G39" i="2"/>
  <c r="C39" i="2"/>
  <c r="B39" i="2"/>
  <c r="AS38" i="2"/>
  <c r="AR38" i="2"/>
  <c r="AQ38" i="2"/>
  <c r="AO38" i="2"/>
  <c r="AM38" i="2"/>
  <c r="AJ38" i="2"/>
  <c r="AK38" i="2" s="1"/>
  <c r="AI38" i="2"/>
  <c r="AG38" i="2"/>
  <c r="AD38" i="2"/>
  <c r="AE38" i="2" s="1"/>
  <c r="AC38" i="2"/>
  <c r="AA38" i="2"/>
  <c r="X38" i="2"/>
  <c r="Y38" i="2" s="1"/>
  <c r="W38" i="2"/>
  <c r="U38" i="2"/>
  <c r="R38" i="2"/>
  <c r="S38" i="2" s="1"/>
  <c r="Q38" i="2"/>
  <c r="O38" i="2"/>
  <c r="M38" i="2"/>
  <c r="J38" i="2"/>
  <c r="G38" i="2"/>
  <c r="C38" i="2"/>
  <c r="B38" i="2"/>
  <c r="AS37" i="2"/>
  <c r="AR37" i="2"/>
  <c r="AQ37" i="2"/>
  <c r="AO37" i="2"/>
  <c r="AM37" i="2"/>
  <c r="AJ37" i="2"/>
  <c r="AK37" i="2" s="1"/>
  <c r="AI37" i="2"/>
  <c r="AG37" i="2"/>
  <c r="AD37" i="2"/>
  <c r="AE37" i="2" s="1"/>
  <c r="AC37" i="2"/>
  <c r="AA37" i="2"/>
  <c r="X37" i="2"/>
  <c r="Y37" i="2" s="1"/>
  <c r="W37" i="2"/>
  <c r="U37" i="2"/>
  <c r="R37" i="2"/>
  <c r="S37" i="2" s="1"/>
  <c r="Q37" i="2"/>
  <c r="O37" i="2"/>
  <c r="M37" i="2"/>
  <c r="J37" i="2"/>
  <c r="G37" i="2"/>
  <c r="C37" i="2"/>
  <c r="B37" i="2"/>
  <c r="AR36" i="2"/>
  <c r="AS36" i="2" s="1"/>
  <c r="AQ36" i="2"/>
  <c r="AO36" i="2"/>
  <c r="AM36" i="2"/>
  <c r="AJ36" i="2"/>
  <c r="AK36" i="2" s="1"/>
  <c r="AI36" i="2"/>
  <c r="AG36" i="2"/>
  <c r="AD36" i="2"/>
  <c r="AC36" i="2"/>
  <c r="AA36" i="2"/>
  <c r="X36" i="2"/>
  <c r="Y36" i="2" s="1"/>
  <c r="W36" i="2"/>
  <c r="U36" i="2"/>
  <c r="S36" i="2"/>
  <c r="R36" i="2"/>
  <c r="Q36" i="2"/>
  <c r="O36" i="2"/>
  <c r="M36" i="2"/>
  <c r="J36" i="2"/>
  <c r="AE36" i="2" s="1"/>
  <c r="G36" i="2"/>
  <c r="C36" i="2"/>
  <c r="B36" i="2"/>
  <c r="AS35" i="2"/>
  <c r="AR35" i="2"/>
  <c r="AQ35" i="2"/>
  <c r="AO35" i="2"/>
  <c r="AM35" i="2"/>
  <c r="AJ35" i="2"/>
  <c r="AK35" i="2" s="1"/>
  <c r="AI35" i="2"/>
  <c r="AG35" i="2"/>
  <c r="AD35" i="2"/>
  <c r="AE35" i="2" s="1"/>
  <c r="AC35" i="2"/>
  <c r="AA35" i="2"/>
  <c r="X35" i="2"/>
  <c r="Y35" i="2" s="1"/>
  <c r="W35" i="2"/>
  <c r="U35" i="2"/>
  <c r="R35" i="2"/>
  <c r="S35" i="2" s="1"/>
  <c r="Q35" i="2"/>
  <c r="O35" i="2"/>
  <c r="M35" i="2"/>
  <c r="J35" i="2"/>
  <c r="G35" i="2"/>
  <c r="C35" i="2"/>
  <c r="B35" i="2"/>
  <c r="AS34" i="2"/>
  <c r="AR34" i="2"/>
  <c r="AQ34" i="2"/>
  <c r="AO34" i="2"/>
  <c r="AM34" i="2"/>
  <c r="AJ34" i="2"/>
  <c r="AI34" i="2"/>
  <c r="AG34" i="2"/>
  <c r="AD34" i="2"/>
  <c r="AE34" i="2" s="1"/>
  <c r="AC34" i="2"/>
  <c r="AA34" i="2"/>
  <c r="Y34" i="2"/>
  <c r="X34" i="2"/>
  <c r="W34" i="2"/>
  <c r="U34" i="2"/>
  <c r="R34" i="2"/>
  <c r="S34" i="2" s="1"/>
  <c r="Q34" i="2"/>
  <c r="O34" i="2"/>
  <c r="M34" i="2"/>
  <c r="AK34" i="2" s="1"/>
  <c r="J34" i="2"/>
  <c r="G34" i="2"/>
  <c r="C34" i="2"/>
  <c r="B34" i="2"/>
  <c r="AS33" i="2"/>
  <c r="AR33" i="2"/>
  <c r="AQ33" i="2"/>
  <c r="AO33" i="2"/>
  <c r="AM33" i="2"/>
  <c r="AJ33" i="2"/>
  <c r="AK33" i="2" s="1"/>
  <c r="AI33" i="2"/>
  <c r="AG33" i="2"/>
  <c r="AD33" i="2"/>
  <c r="AE33" i="2" s="1"/>
  <c r="AC33" i="2"/>
  <c r="AA33" i="2"/>
  <c r="X33" i="2"/>
  <c r="Y33" i="2" s="1"/>
  <c r="W33" i="2"/>
  <c r="U33" i="2"/>
  <c r="R33" i="2"/>
  <c r="S33" i="2" s="1"/>
  <c r="Q33" i="2"/>
  <c r="O33" i="2"/>
  <c r="M33" i="2"/>
  <c r="J33" i="2"/>
  <c r="G33" i="2"/>
  <c r="C33" i="2"/>
  <c r="B33" i="2"/>
  <c r="AR32" i="2"/>
  <c r="AS32" i="2" s="1"/>
  <c r="AQ32" i="2"/>
  <c r="AO32" i="2"/>
  <c r="AM32" i="2"/>
  <c r="AJ32" i="2"/>
  <c r="AK32" i="2" s="1"/>
  <c r="AI32" i="2"/>
  <c r="AG32" i="2"/>
  <c r="AD32" i="2"/>
  <c r="AC32" i="2"/>
  <c r="AA32" i="2"/>
  <c r="X32" i="2"/>
  <c r="Y32" i="2" s="1"/>
  <c r="W32" i="2"/>
  <c r="U32" i="2"/>
  <c r="R32" i="2"/>
  <c r="Q32" i="2"/>
  <c r="O32" i="2"/>
  <c r="M32" i="2"/>
  <c r="J32" i="2"/>
  <c r="AE32" i="2" s="1"/>
  <c r="G32" i="2"/>
  <c r="S32" i="2" s="1"/>
  <c r="C32" i="2"/>
  <c r="B32" i="2"/>
  <c r="AR31" i="2"/>
  <c r="AS31" i="2" s="1"/>
  <c r="AQ31" i="2"/>
  <c r="AO31" i="2"/>
  <c r="AM31" i="2"/>
  <c r="AJ31" i="2"/>
  <c r="AK31" i="2" s="1"/>
  <c r="AI31" i="2"/>
  <c r="AG31" i="2"/>
  <c r="AD31" i="2"/>
  <c r="AE31" i="2" s="1"/>
  <c r="AC31" i="2"/>
  <c r="AA31" i="2"/>
  <c r="X31" i="2"/>
  <c r="Y31" i="2" s="1"/>
  <c r="W31" i="2"/>
  <c r="U31" i="2"/>
  <c r="R31" i="2"/>
  <c r="S31" i="2" s="1"/>
  <c r="Q31" i="2"/>
  <c r="O31" i="2"/>
  <c r="M31" i="2"/>
  <c r="J31" i="2"/>
  <c r="G31" i="2"/>
  <c r="C31" i="2"/>
  <c r="B31" i="2"/>
  <c r="AS30" i="2"/>
  <c r="AR30" i="2"/>
  <c r="AQ30" i="2"/>
  <c r="AO30" i="2"/>
  <c r="AM30" i="2"/>
  <c r="AJ30" i="2"/>
  <c r="AK30" i="2" s="1"/>
  <c r="AI30" i="2"/>
  <c r="AG30" i="2"/>
  <c r="AD30" i="2"/>
  <c r="AE30" i="2" s="1"/>
  <c r="AC30" i="2"/>
  <c r="AA30" i="2"/>
  <c r="X30" i="2"/>
  <c r="Y30" i="2" s="1"/>
  <c r="W30" i="2"/>
  <c r="U30" i="2"/>
  <c r="R30" i="2"/>
  <c r="S30" i="2" s="1"/>
  <c r="Q30" i="2"/>
  <c r="O30" i="2"/>
  <c r="M30" i="2"/>
  <c r="J30" i="2"/>
  <c r="G30" i="2"/>
  <c r="C30" i="2"/>
  <c r="B30" i="2"/>
  <c r="AR29" i="2"/>
  <c r="AQ29" i="2"/>
  <c r="AO29" i="2"/>
  <c r="AM29" i="2"/>
  <c r="AJ29" i="2"/>
  <c r="AK29" i="2" s="1"/>
  <c r="AI29" i="2"/>
  <c r="AG29" i="2"/>
  <c r="AD29" i="2"/>
  <c r="AE29" i="2" s="1"/>
  <c r="AC29" i="2"/>
  <c r="AA29" i="2"/>
  <c r="X29" i="2"/>
  <c r="Y29" i="2" s="1"/>
  <c r="W29" i="2"/>
  <c r="U29" i="2"/>
  <c r="R29" i="2"/>
  <c r="S29" i="2" s="1"/>
  <c r="Q29" i="2"/>
  <c r="O29" i="2"/>
  <c r="M29" i="2"/>
  <c r="AS29" i="2" s="1"/>
  <c r="J29" i="2"/>
  <c r="G29" i="2"/>
  <c r="C29" i="2"/>
  <c r="B29" i="2"/>
  <c r="AR28" i="2"/>
  <c r="AS28" i="2" s="1"/>
  <c r="AQ28" i="2"/>
  <c r="AO28" i="2"/>
  <c r="AM28" i="2"/>
  <c r="AJ28" i="2"/>
  <c r="AK28" i="2" s="1"/>
  <c r="AI28" i="2"/>
  <c r="AG28" i="2"/>
  <c r="AD28" i="2"/>
  <c r="AC28" i="2"/>
  <c r="AA28" i="2"/>
  <c r="X28" i="2"/>
  <c r="Y28" i="2" s="1"/>
  <c r="W28" i="2"/>
  <c r="U28" i="2"/>
  <c r="R28" i="2"/>
  <c r="Q28" i="2"/>
  <c r="O28" i="2"/>
  <c r="M28" i="2"/>
  <c r="J28" i="2"/>
  <c r="AE28" i="2" s="1"/>
  <c r="G28" i="2"/>
  <c r="S28" i="2" s="1"/>
  <c r="C28" i="2"/>
  <c r="B28" i="2"/>
  <c r="AR27" i="2"/>
  <c r="AS27" i="2" s="1"/>
  <c r="AQ27" i="2"/>
  <c r="AO27" i="2"/>
  <c r="AM27" i="2"/>
  <c r="AJ27" i="2"/>
  <c r="AK27" i="2" s="1"/>
  <c r="AI27" i="2"/>
  <c r="AG27" i="2"/>
  <c r="AD27" i="2"/>
  <c r="AE27" i="2" s="1"/>
  <c r="AC27" i="2"/>
  <c r="AA27" i="2"/>
  <c r="X27" i="2"/>
  <c r="Y27" i="2" s="1"/>
  <c r="W27" i="2"/>
  <c r="U27" i="2"/>
  <c r="R27" i="2"/>
  <c r="S27" i="2" s="1"/>
  <c r="Q27" i="2"/>
  <c r="O27" i="2"/>
  <c r="M27" i="2"/>
  <c r="J27" i="2"/>
  <c r="G27" i="2"/>
  <c r="C27" i="2"/>
  <c r="B27" i="2"/>
  <c r="AS26" i="2"/>
  <c r="AR26" i="2"/>
  <c r="AQ26" i="2"/>
  <c r="AO26" i="2"/>
  <c r="AM26" i="2"/>
  <c r="AJ26" i="2"/>
  <c r="AI26" i="2"/>
  <c r="AG26" i="2"/>
  <c r="AD26" i="2"/>
  <c r="AE26" i="2" s="1"/>
  <c r="AC26" i="2"/>
  <c r="AA26" i="2"/>
  <c r="X26" i="2"/>
  <c r="W26" i="2"/>
  <c r="U26" i="2"/>
  <c r="R26" i="2"/>
  <c r="S26" i="2" s="1"/>
  <c r="Q26" i="2"/>
  <c r="O26" i="2"/>
  <c r="M26" i="2"/>
  <c r="AK26" i="2" s="1"/>
  <c r="J26" i="2"/>
  <c r="G26" i="2"/>
  <c r="Y26" i="2" s="1"/>
  <c r="C26" i="2"/>
  <c r="B26" i="2"/>
  <c r="AR25" i="2"/>
  <c r="AQ25" i="2"/>
  <c r="AO25" i="2"/>
  <c r="AM25" i="2"/>
  <c r="AJ25" i="2"/>
  <c r="AK25" i="2" s="1"/>
  <c r="AI25" i="2"/>
  <c r="AG25" i="2"/>
  <c r="AD25" i="2"/>
  <c r="AE25" i="2" s="1"/>
  <c r="AC25" i="2"/>
  <c r="AA25" i="2"/>
  <c r="X25" i="2"/>
  <c r="Y25" i="2" s="1"/>
  <c r="W25" i="2"/>
  <c r="U25" i="2"/>
  <c r="R25" i="2"/>
  <c r="S25" i="2" s="1"/>
  <c r="Q25" i="2"/>
  <c r="O25" i="2"/>
  <c r="M25" i="2"/>
  <c r="AS25" i="2" s="1"/>
  <c r="J25" i="2"/>
  <c r="G25" i="2"/>
  <c r="C25" i="2"/>
  <c r="B25" i="2"/>
  <c r="AR24" i="2"/>
  <c r="AS24" i="2" s="1"/>
  <c r="AQ24" i="2"/>
  <c r="AO24" i="2"/>
  <c r="AM24" i="2"/>
  <c r="AJ24" i="2"/>
  <c r="AK24" i="2" s="1"/>
  <c r="AI24" i="2"/>
  <c r="AG24" i="2"/>
  <c r="AD24" i="2"/>
  <c r="AC24" i="2"/>
  <c r="AA24" i="2"/>
  <c r="X24" i="2"/>
  <c r="Y24" i="2" s="1"/>
  <c r="W24" i="2"/>
  <c r="U24" i="2"/>
  <c r="S24" i="2"/>
  <c r="R24" i="2"/>
  <c r="Q24" i="2"/>
  <c r="O24" i="2"/>
  <c r="M24" i="2"/>
  <c r="J24" i="2"/>
  <c r="AE24" i="2" s="1"/>
  <c r="G24" i="2"/>
  <c r="C24" i="2"/>
  <c r="B24" i="2"/>
  <c r="AR23" i="2"/>
  <c r="AS23" i="2" s="1"/>
  <c r="AQ23" i="2"/>
  <c r="AO23" i="2"/>
  <c r="AM23" i="2"/>
  <c r="AJ23" i="2"/>
  <c r="AK23" i="2" s="1"/>
  <c r="AI23" i="2"/>
  <c r="AG23" i="2"/>
  <c r="AD23" i="2"/>
  <c r="AE23" i="2" s="1"/>
  <c r="AC23" i="2"/>
  <c r="AA23" i="2"/>
  <c r="X23" i="2"/>
  <c r="Y23" i="2" s="1"/>
  <c r="W23" i="2"/>
  <c r="U23" i="2"/>
  <c r="R23" i="2"/>
  <c r="S23" i="2" s="1"/>
  <c r="Q23" i="2"/>
  <c r="O23" i="2"/>
  <c r="M23" i="2"/>
  <c r="J23" i="2"/>
  <c r="G23" i="2"/>
  <c r="C23" i="2"/>
  <c r="B23" i="2"/>
  <c r="AS22" i="2"/>
  <c r="AR22" i="2"/>
  <c r="AQ22" i="2"/>
  <c r="AO22" i="2"/>
  <c r="AM22" i="2"/>
  <c r="AJ22" i="2"/>
  <c r="AI22" i="2"/>
  <c r="AG22" i="2"/>
  <c r="AD22" i="2"/>
  <c r="AE22" i="2" s="1"/>
  <c r="AC22" i="2"/>
  <c r="AA22" i="2"/>
  <c r="X22" i="2"/>
  <c r="Y22" i="2" s="1"/>
  <c r="W22" i="2"/>
  <c r="U22" i="2"/>
  <c r="R22" i="2"/>
  <c r="S22" i="2" s="1"/>
  <c r="Q22" i="2"/>
  <c r="O22" i="2"/>
  <c r="M22" i="2"/>
  <c r="AK22" i="2" s="1"/>
  <c r="J22" i="2"/>
  <c r="G22" i="2"/>
  <c r="C22" i="2"/>
  <c r="B22" i="2"/>
  <c r="AR21" i="2"/>
  <c r="AS21" i="2" s="1"/>
  <c r="AQ21" i="2"/>
  <c r="AO21" i="2"/>
  <c r="AM21" i="2"/>
  <c r="AJ21" i="2"/>
  <c r="AK21" i="2" s="1"/>
  <c r="AI21" i="2"/>
  <c r="AG21" i="2"/>
  <c r="AD21" i="2"/>
  <c r="AE21" i="2" s="1"/>
  <c r="AC21" i="2"/>
  <c r="AA21" i="2"/>
  <c r="X21" i="2"/>
  <c r="Y21" i="2" s="1"/>
  <c r="W21" i="2"/>
  <c r="U21" i="2"/>
  <c r="R21" i="2"/>
  <c r="S21" i="2" s="1"/>
  <c r="Q21" i="2"/>
  <c r="O21" i="2"/>
  <c r="M21" i="2"/>
  <c r="J21" i="2"/>
  <c r="G21" i="2"/>
  <c r="C21" i="2"/>
  <c r="B21" i="2"/>
  <c r="AR20" i="2"/>
  <c r="AS20" i="2" s="1"/>
  <c r="AQ20" i="2"/>
  <c r="AO20" i="2"/>
  <c r="AM20" i="2"/>
  <c r="AJ20" i="2"/>
  <c r="AK20" i="2" s="1"/>
  <c r="AI20" i="2"/>
  <c r="AG20" i="2"/>
  <c r="AD20" i="2"/>
  <c r="AC20" i="2"/>
  <c r="AA20" i="2"/>
  <c r="X20" i="2"/>
  <c r="Y20" i="2" s="1"/>
  <c r="W20" i="2"/>
  <c r="U20" i="2"/>
  <c r="S20" i="2"/>
  <c r="R20" i="2"/>
  <c r="Q20" i="2"/>
  <c r="O20" i="2"/>
  <c r="M20" i="2"/>
  <c r="J20" i="2"/>
  <c r="AE20" i="2" s="1"/>
  <c r="G20" i="2"/>
  <c r="C20" i="2"/>
  <c r="B20" i="2"/>
  <c r="AR19" i="2"/>
  <c r="AS19" i="2" s="1"/>
  <c r="AQ19" i="2"/>
  <c r="AO19" i="2"/>
  <c r="AM19" i="2"/>
  <c r="AJ19" i="2"/>
  <c r="AK19" i="2" s="1"/>
  <c r="AI19" i="2"/>
  <c r="AG19" i="2"/>
  <c r="AD19" i="2"/>
  <c r="AE19" i="2" s="1"/>
  <c r="AC19" i="2"/>
  <c r="AA19" i="2"/>
  <c r="X19" i="2"/>
  <c r="Y19" i="2" s="1"/>
  <c r="W19" i="2"/>
  <c r="U19" i="2"/>
  <c r="R19" i="2"/>
  <c r="S19" i="2" s="1"/>
  <c r="Q19" i="2"/>
  <c r="O19" i="2"/>
  <c r="M19" i="2"/>
  <c r="J19" i="2"/>
  <c r="G19" i="2"/>
  <c r="C19" i="2"/>
  <c r="B19" i="2"/>
  <c r="AS18" i="2"/>
  <c r="AR18" i="2"/>
  <c r="AQ18" i="2"/>
  <c r="AO18" i="2"/>
  <c r="AM18" i="2"/>
  <c r="AJ18" i="2"/>
  <c r="AI18" i="2"/>
  <c r="AG18" i="2"/>
  <c r="AD18" i="2"/>
  <c r="AE18" i="2" s="1"/>
  <c r="AC18" i="2"/>
  <c r="AA18" i="2"/>
  <c r="Y18" i="2"/>
  <c r="X18" i="2"/>
  <c r="W18" i="2"/>
  <c r="U18" i="2"/>
  <c r="R18" i="2"/>
  <c r="S18" i="2" s="1"/>
  <c r="Q18" i="2"/>
  <c r="O18" i="2"/>
  <c r="M18" i="2"/>
  <c r="AK18" i="2" s="1"/>
  <c r="J18" i="2"/>
  <c r="G18" i="2"/>
  <c r="C18" i="2"/>
  <c r="B18" i="2"/>
  <c r="AR17" i="2"/>
  <c r="AS17" i="2" s="1"/>
  <c r="AQ17" i="2"/>
  <c r="AO17" i="2"/>
  <c r="AM17" i="2"/>
  <c r="AJ17" i="2"/>
  <c r="AK17" i="2" s="1"/>
  <c r="AI17" i="2"/>
  <c r="AG17" i="2"/>
  <c r="AD17" i="2"/>
  <c r="AE17" i="2" s="1"/>
  <c r="AC17" i="2"/>
  <c r="AA17" i="2"/>
  <c r="X17" i="2"/>
  <c r="Y17" i="2" s="1"/>
  <c r="W17" i="2"/>
  <c r="U17" i="2"/>
  <c r="R17" i="2"/>
  <c r="S17" i="2" s="1"/>
  <c r="Q17" i="2"/>
  <c r="O17" i="2"/>
  <c r="M17" i="2"/>
  <c r="J17" i="2"/>
  <c r="G17" i="2"/>
  <c r="C17" i="2"/>
  <c r="B17" i="2"/>
  <c r="AR16" i="2"/>
  <c r="AS16" i="2" s="1"/>
  <c r="AQ16" i="2"/>
  <c r="AO16" i="2"/>
  <c r="AM16" i="2"/>
  <c r="AJ16" i="2"/>
  <c r="AK16" i="2" s="1"/>
  <c r="AI16" i="2"/>
  <c r="AG16" i="2"/>
  <c r="AE16" i="2"/>
  <c r="AD16" i="2"/>
  <c r="AC16" i="2"/>
  <c r="AA16" i="2"/>
  <c r="X16" i="2"/>
  <c r="Y16" i="2" s="1"/>
  <c r="W16" i="2"/>
  <c r="U16" i="2"/>
  <c r="S16" i="2"/>
  <c r="R16" i="2"/>
  <c r="Q16" i="2"/>
  <c r="O16" i="2"/>
  <c r="M16" i="2"/>
  <c r="J16" i="2"/>
  <c r="G16" i="2"/>
  <c r="C16" i="2"/>
  <c r="B16" i="2"/>
  <c r="AR15" i="2"/>
  <c r="AS15" i="2" s="1"/>
  <c r="AQ15" i="2"/>
  <c r="AO15" i="2"/>
  <c r="AM15" i="2"/>
  <c r="AJ15" i="2"/>
  <c r="AK15" i="2" s="1"/>
  <c r="AI15" i="2"/>
  <c r="AG15" i="2"/>
  <c r="AD15" i="2"/>
  <c r="AE15" i="2" s="1"/>
  <c r="AC15" i="2"/>
  <c r="AA15" i="2"/>
  <c r="X15" i="2"/>
  <c r="Y15" i="2" s="1"/>
  <c r="W15" i="2"/>
  <c r="U15" i="2"/>
  <c r="R15" i="2"/>
  <c r="S15" i="2" s="1"/>
  <c r="Q15" i="2"/>
  <c r="O15" i="2"/>
  <c r="M15" i="2"/>
  <c r="J15" i="2"/>
  <c r="G15" i="2"/>
  <c r="C15" i="2"/>
  <c r="B15" i="2"/>
  <c r="AS14" i="2"/>
  <c r="AR14" i="2"/>
  <c r="AQ14" i="2"/>
  <c r="AO14" i="2"/>
  <c r="AM14" i="2"/>
  <c r="AJ14" i="2"/>
  <c r="AI14" i="2"/>
  <c r="AG14" i="2"/>
  <c r="AD14" i="2"/>
  <c r="AE14" i="2" s="1"/>
  <c r="AC14" i="2"/>
  <c r="AA14" i="2"/>
  <c r="Y14" i="2"/>
  <c r="X14" i="2"/>
  <c r="W14" i="2"/>
  <c r="U14" i="2"/>
  <c r="R14" i="2"/>
  <c r="S14" i="2" s="1"/>
  <c r="Q14" i="2"/>
  <c r="O14" i="2"/>
  <c r="M14" i="2"/>
  <c r="AK14" i="2" s="1"/>
  <c r="J14" i="2"/>
  <c r="G14" i="2"/>
  <c r="C14" i="2"/>
  <c r="B14" i="2"/>
  <c r="AR13" i="2"/>
  <c r="AS13" i="2" s="1"/>
  <c r="AQ13" i="2"/>
  <c r="AO13" i="2"/>
  <c r="AM13" i="2"/>
  <c r="AJ13" i="2"/>
  <c r="AK13" i="2" s="1"/>
  <c r="AI13" i="2"/>
  <c r="AG13" i="2"/>
  <c r="AD13" i="2"/>
  <c r="AD45" i="2" s="1"/>
  <c r="AE45" i="2" s="1"/>
  <c r="AC13" i="2"/>
  <c r="AA13" i="2"/>
  <c r="X13" i="2"/>
  <c r="X45" i="2" s="1"/>
  <c r="Y45" i="2" s="1"/>
  <c r="W13" i="2"/>
  <c r="U13" i="2"/>
  <c r="R13" i="2"/>
  <c r="S13" i="2" s="1"/>
  <c r="Q13" i="2"/>
  <c r="O13" i="2"/>
  <c r="M13" i="2"/>
  <c r="M45" i="2" s="1"/>
  <c r="J13" i="2"/>
  <c r="J45" i="2" s="1"/>
  <c r="G13" i="2"/>
  <c r="C13" i="2"/>
  <c r="B13" i="2"/>
  <c r="Z6" i="2"/>
  <c r="Z5" i="2"/>
  <c r="W43" i="1"/>
  <c r="X43" i="1" s="1"/>
  <c r="V43" i="1"/>
  <c r="T43" i="1"/>
  <c r="U43" i="1" s="1"/>
  <c r="S43" i="1"/>
  <c r="Q43" i="1"/>
  <c r="R43" i="1" s="1"/>
  <c r="P43" i="1"/>
  <c r="N43" i="1"/>
  <c r="K43" i="1"/>
  <c r="H43" i="1"/>
  <c r="I43" i="1" s="1"/>
  <c r="E43" i="1"/>
  <c r="X42" i="1"/>
  <c r="U42" i="1"/>
  <c r="R42" i="1"/>
  <c r="O42" i="1"/>
  <c r="L42" i="1"/>
  <c r="I42" i="1"/>
  <c r="F42" i="1"/>
  <c r="C42" i="1"/>
  <c r="B42" i="1"/>
  <c r="X41" i="1"/>
  <c r="U41" i="1"/>
  <c r="R41" i="1"/>
  <c r="O41" i="1"/>
  <c r="L41" i="1"/>
  <c r="I41" i="1"/>
  <c r="F41" i="1"/>
  <c r="C41" i="1"/>
  <c r="B41" i="1"/>
  <c r="X40" i="1"/>
  <c r="U40" i="1"/>
  <c r="R40" i="1"/>
  <c r="O40" i="1"/>
  <c r="L40" i="1"/>
  <c r="I40" i="1"/>
  <c r="F40" i="1"/>
  <c r="C40" i="1"/>
  <c r="B40" i="1"/>
  <c r="X39" i="1"/>
  <c r="U39" i="1"/>
  <c r="R39" i="1"/>
  <c r="O39" i="1"/>
  <c r="L39" i="1"/>
  <c r="I39" i="1"/>
  <c r="F39" i="1"/>
  <c r="C39" i="1"/>
  <c r="B39" i="1"/>
  <c r="X38" i="1"/>
  <c r="U38" i="1"/>
  <c r="R38" i="1"/>
  <c r="O38" i="1"/>
  <c r="L38" i="1"/>
  <c r="I38" i="1"/>
  <c r="F38" i="1"/>
  <c r="C38" i="1"/>
  <c r="B38" i="1"/>
  <c r="X37" i="1"/>
  <c r="U37" i="1"/>
  <c r="R37" i="1"/>
  <c r="O37" i="1"/>
  <c r="L37" i="1"/>
  <c r="I37" i="1"/>
  <c r="F37" i="1"/>
  <c r="C37" i="1"/>
  <c r="B37" i="1"/>
  <c r="X36" i="1"/>
  <c r="U36" i="1"/>
  <c r="R36" i="1"/>
  <c r="O36" i="1"/>
  <c r="L36" i="1"/>
  <c r="I36" i="1"/>
  <c r="F36" i="1"/>
  <c r="C36" i="1"/>
  <c r="B36" i="1"/>
  <c r="X35" i="1"/>
  <c r="U35" i="1"/>
  <c r="R35" i="1"/>
  <c r="O35" i="1"/>
  <c r="L35" i="1"/>
  <c r="I35" i="1"/>
  <c r="F35" i="1"/>
  <c r="C35" i="1"/>
  <c r="B35" i="1"/>
  <c r="X34" i="1"/>
  <c r="U34" i="1"/>
  <c r="R34" i="1"/>
  <c r="O34" i="1"/>
  <c r="L34" i="1"/>
  <c r="I34" i="1"/>
  <c r="F34" i="1"/>
  <c r="C34" i="1"/>
  <c r="B34" i="1"/>
  <c r="X33" i="1"/>
  <c r="U33" i="1"/>
  <c r="R33" i="1"/>
  <c r="O33" i="1"/>
  <c r="L33" i="1"/>
  <c r="I33" i="1"/>
  <c r="F33" i="1"/>
  <c r="C33" i="1"/>
  <c r="B33" i="1"/>
  <c r="X32" i="1"/>
  <c r="U32" i="1"/>
  <c r="R32" i="1"/>
  <c r="O32" i="1"/>
  <c r="L32" i="1"/>
  <c r="I32" i="1"/>
  <c r="F32" i="1"/>
  <c r="C32" i="1"/>
  <c r="B32" i="1"/>
  <c r="X31" i="1"/>
  <c r="U31" i="1"/>
  <c r="R31" i="1"/>
  <c r="O31" i="1"/>
  <c r="L31" i="1"/>
  <c r="I31" i="1"/>
  <c r="F31" i="1"/>
  <c r="C31" i="1"/>
  <c r="B31" i="1"/>
  <c r="X30" i="1"/>
  <c r="U30" i="1"/>
  <c r="R30" i="1"/>
  <c r="O30" i="1"/>
  <c r="L30" i="1"/>
  <c r="I30" i="1"/>
  <c r="F30" i="1"/>
  <c r="C30" i="1"/>
  <c r="B30" i="1"/>
  <c r="X29" i="1"/>
  <c r="U29" i="1"/>
  <c r="R29" i="1"/>
  <c r="O29" i="1"/>
  <c r="L29" i="1"/>
  <c r="I29" i="1"/>
  <c r="F29" i="1"/>
  <c r="C29" i="1"/>
  <c r="B29" i="1"/>
  <c r="X28" i="1"/>
  <c r="U28" i="1"/>
  <c r="R28" i="1"/>
  <c r="O28" i="1"/>
  <c r="L28" i="1"/>
  <c r="I28" i="1"/>
  <c r="F28" i="1"/>
  <c r="C28" i="1"/>
  <c r="B28" i="1"/>
  <c r="X27" i="1"/>
  <c r="U27" i="1"/>
  <c r="R27" i="1"/>
  <c r="O27" i="1"/>
  <c r="L27" i="1"/>
  <c r="I27" i="1"/>
  <c r="F27" i="1"/>
  <c r="C27" i="1"/>
  <c r="B27" i="1"/>
  <c r="X26" i="1"/>
  <c r="U26" i="1"/>
  <c r="R26" i="1"/>
  <c r="O26" i="1"/>
  <c r="L26" i="1"/>
  <c r="I26" i="1"/>
  <c r="F26" i="1"/>
  <c r="C26" i="1"/>
  <c r="B26" i="1"/>
  <c r="X25" i="1"/>
  <c r="U25" i="1"/>
  <c r="R25" i="1"/>
  <c r="O25" i="1"/>
  <c r="L25" i="1"/>
  <c r="I25" i="1"/>
  <c r="F25" i="1"/>
  <c r="C25" i="1"/>
  <c r="B25" i="1"/>
  <c r="X24" i="1"/>
  <c r="U24" i="1"/>
  <c r="R24" i="1"/>
  <c r="O24" i="1"/>
  <c r="L24" i="1"/>
  <c r="I24" i="1"/>
  <c r="F24" i="1"/>
  <c r="C24" i="1"/>
  <c r="B24" i="1"/>
  <c r="X23" i="1"/>
  <c r="U23" i="1"/>
  <c r="R23" i="1"/>
  <c r="O23" i="1"/>
  <c r="L23" i="1"/>
  <c r="I23" i="1"/>
  <c r="F23" i="1"/>
  <c r="C23" i="1"/>
  <c r="B23" i="1"/>
  <c r="X22" i="1"/>
  <c r="U22" i="1"/>
  <c r="R22" i="1"/>
  <c r="O22" i="1"/>
  <c r="L22" i="1"/>
  <c r="I22" i="1"/>
  <c r="F22" i="1"/>
  <c r="C22" i="1"/>
  <c r="B22" i="1"/>
  <c r="X21" i="1"/>
  <c r="U21" i="1"/>
  <c r="R21" i="1"/>
  <c r="O21" i="1"/>
  <c r="L21" i="1"/>
  <c r="I21" i="1"/>
  <c r="F21" i="1"/>
  <c r="C21" i="1"/>
  <c r="B21" i="1"/>
  <c r="X20" i="1"/>
  <c r="U20" i="1"/>
  <c r="R20" i="1"/>
  <c r="O20" i="1"/>
  <c r="L20" i="1"/>
  <c r="I20" i="1"/>
  <c r="F20" i="1"/>
  <c r="C20" i="1"/>
  <c r="B20" i="1"/>
  <c r="X19" i="1"/>
  <c r="U19" i="1"/>
  <c r="R19" i="1"/>
  <c r="O19" i="1"/>
  <c r="L19" i="1"/>
  <c r="I19" i="1"/>
  <c r="F19" i="1"/>
  <c r="C19" i="1"/>
  <c r="B19" i="1"/>
  <c r="X18" i="1"/>
  <c r="U18" i="1"/>
  <c r="R18" i="1"/>
  <c r="O18" i="1"/>
  <c r="L18" i="1"/>
  <c r="I18" i="1"/>
  <c r="F18" i="1"/>
  <c r="C18" i="1"/>
  <c r="B18" i="1"/>
  <c r="X17" i="1"/>
  <c r="U17" i="1"/>
  <c r="R17" i="1"/>
  <c r="O17" i="1"/>
  <c r="L17" i="1"/>
  <c r="I17" i="1"/>
  <c r="F17" i="1"/>
  <c r="C17" i="1"/>
  <c r="B17" i="1"/>
  <c r="X16" i="1"/>
  <c r="U16" i="1"/>
  <c r="R16" i="1"/>
  <c r="O16" i="1"/>
  <c r="L16" i="1"/>
  <c r="I16" i="1"/>
  <c r="F16" i="1"/>
  <c r="C16" i="1"/>
  <c r="B16" i="1"/>
  <c r="X15" i="1"/>
  <c r="U15" i="1"/>
  <c r="R15" i="1"/>
  <c r="M15" i="1"/>
  <c r="M43" i="1" s="1"/>
  <c r="J15" i="1"/>
  <c r="L15" i="1" s="1"/>
  <c r="I15" i="1"/>
  <c r="G15" i="1"/>
  <c r="G43" i="1" s="1"/>
  <c r="D15" i="1"/>
  <c r="F15" i="1" s="1"/>
  <c r="C15" i="1"/>
  <c r="B15" i="1"/>
  <c r="X14" i="1"/>
  <c r="U14" i="1"/>
  <c r="R14" i="1"/>
  <c r="O14" i="1"/>
  <c r="L14" i="1"/>
  <c r="I14" i="1"/>
  <c r="F14" i="1"/>
  <c r="C14" i="1"/>
  <c r="B14" i="1"/>
  <c r="X13" i="1"/>
  <c r="U13" i="1"/>
  <c r="R13" i="1"/>
  <c r="O13" i="1"/>
  <c r="L13" i="1"/>
  <c r="I13" i="1"/>
  <c r="F13" i="1"/>
  <c r="C13" i="1"/>
  <c r="B13" i="1"/>
  <c r="X12" i="1"/>
  <c r="U12" i="1"/>
  <c r="R12" i="1"/>
  <c r="O12" i="1"/>
  <c r="L12" i="1"/>
  <c r="I12" i="1"/>
  <c r="F12" i="1"/>
  <c r="C12" i="1"/>
  <c r="B12" i="1"/>
  <c r="X11" i="1"/>
  <c r="U11" i="1"/>
  <c r="R11" i="1"/>
  <c r="O11" i="1"/>
  <c r="L11" i="1"/>
  <c r="I11" i="1"/>
  <c r="F11" i="1"/>
  <c r="C11" i="1"/>
  <c r="B11" i="1"/>
  <c r="L5" i="1"/>
  <c r="L4" i="1"/>
  <c r="O43" i="1" l="1"/>
  <c r="L43" i="1"/>
  <c r="U43" i="3"/>
  <c r="R45" i="2"/>
  <c r="S45" i="2" s="1"/>
  <c r="J43" i="1"/>
  <c r="AE13" i="2"/>
  <c r="AJ45" i="2"/>
  <c r="AK45" i="2" s="1"/>
  <c r="AR45" i="2"/>
  <c r="AS45" i="2" s="1"/>
  <c r="D43" i="1"/>
  <c r="F43" i="1" s="1"/>
  <c r="O15" i="1"/>
  <c r="Y13" i="2"/>
  <c r="U11" i="3"/>
</calcChain>
</file>

<file path=xl/sharedStrings.xml><?xml version="1.0" encoding="utf-8"?>
<sst xmlns="http://schemas.openxmlformats.org/spreadsheetml/2006/main" count="149" uniqueCount="50">
  <si>
    <t>TABEL 50</t>
  </si>
  <si>
    <t xml:space="preserve">CAKUPAN PEMERIKSAAN KESEHATAN GRATIS PESERTA DIDIK SD/MI, SMP/MTS, SMA/MA SERTA USIA PENDIDIKAN DASAR MENURUT KECAMATAN DAN PUSKESMAS </t>
  </si>
  <si>
    <t>KABUPATEN/KOTA</t>
  </si>
  <si>
    <t>TAHUN</t>
  </si>
  <si>
    <t>NO</t>
  </si>
  <si>
    <t>KECAMATAN</t>
  </si>
  <si>
    <t>PUSKESMAS</t>
  </si>
  <si>
    <t>PESERTA DIDIK SEKOLAH</t>
  </si>
  <si>
    <t>USIA PENDIDIKAN DASAR (KELAS 1-9)</t>
  </si>
  <si>
    <t>SEKOLAH</t>
  </si>
  <si>
    <t xml:space="preserve">SD/MI </t>
  </si>
  <si>
    <t>SMP/MTS</t>
  </si>
  <si>
    <t>SMA/MA</t>
  </si>
  <si>
    <t xml:space="preserve"> SMA/MA</t>
  </si>
  <si>
    <t>JUMLAH PESERTA DIDIK</t>
  </si>
  <si>
    <t>MENDAPAT PEMERIKSAAN KESEHATAN GRATIS</t>
  </si>
  <si>
    <t>%</t>
  </si>
  <si>
    <t>JUMLAH</t>
  </si>
  <si>
    <t>MENDAPAT PELAYANAN KESEHATAN</t>
  </si>
  <si>
    <t>TOTAL</t>
  </si>
  <si>
    <t>Sumber: Bidang Kesehatan Masyarakat</t>
  </si>
  <si>
    <t>TABEL 51</t>
  </si>
  <si>
    <t>CAKUPAN IMUNISASI ANAK USIA SEKOLAH DASAR/ SEDERAJAT</t>
  </si>
  <si>
    <t>MENURUT JENIS KELAMIN, KECAMATAN, DAN PUSKESMAS</t>
  </si>
  <si>
    <t>JUMLAH SEKOLAH DASAR/ MADRASAH IBTIDAIYAH/ SEDERAJAT</t>
  </si>
  <si>
    <t>JUMLAH MURID KELAS 1</t>
  </si>
  <si>
    <t>JUMLAH MURID KELAS 2</t>
  </si>
  <si>
    <t>JUMLAH MURID KELAS 5</t>
  </si>
  <si>
    <t>IMUNISASI PADA ANAK USIA SEKOLAH DASAR/ SEDERAJAT</t>
  </si>
  <si>
    <t>MR Kelas 1</t>
  </si>
  <si>
    <t>DT Kelas 1</t>
  </si>
  <si>
    <t>Td Kelas 2</t>
  </si>
  <si>
    <t>Td Kelas 5</t>
  </si>
  <si>
    <t>HPV</t>
  </si>
  <si>
    <t>IMUNISASI USIA SEKOLAH DASAR LENGKAP</t>
  </si>
  <si>
    <t>L</t>
  </si>
  <si>
    <t>P</t>
  </si>
  <si>
    <t>L + P</t>
  </si>
  <si>
    <t>L+P</t>
  </si>
  <si>
    <t>Sumber: Bidang P2P</t>
  </si>
  <si>
    <t>TABEL 53</t>
  </si>
  <si>
    <t>PELAYANAN KESEHATAN GIGI DAN MULUT PADA ANAK SD DAN SETINGKAT MENURUT JENIS KELAMIN, KECAMATAN, DAN PUSKESMAS</t>
  </si>
  <si>
    <t>UPAYA KESEHATAN GIGI SEKOLAH (UKGS)</t>
  </si>
  <si>
    <t>JUMLAH SD/MI</t>
  </si>
  <si>
    <t>JUMLAH SD/MI DGN SIKAT GIGI MASSAL</t>
  </si>
  <si>
    <t>JUMLAH SD/MI MENDAPAT PELAYANAN GIGI</t>
  </si>
  <si>
    <t>JUMLAH MURID SD/MI</t>
  </si>
  <si>
    <t>MURID SD/MI DIPERIKSA</t>
  </si>
  <si>
    <t>MURID SD/MI PERLU PERAWATAN</t>
  </si>
  <si>
    <t>MURID SD/MI MENDAPAT PERAWATAN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</si>
</sst>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_);\!\(#,##0\!\)"/>
    <numFmt numFmtId="165" formatCode="#,##0.0_);\(#,##0.0\)"/>
    <numFmt numFmtId="166" formatCode="0.0"/>
  </numFmts>
  <fonts count="5">
    <font>
      <sz val="11"/>
      <color rgb="FF000000"/>
      <name val="Calibri"/>
      <scheme val="minor"/>
    </font>
    <font>
      <b/>
      <sz val="12"/>
      <color rgb="FF000000"/>
      <name val="Arial"/>
    </font>
    <font>
      <sz val="12"/>
      <color rgb="FF000000"/>
      <name val="Arial"/>
    </font>
    <font>
      <sz val="11"/>
      <name val="Calibri"/>
    </font>
    <font>
      <b/>
      <i/>
      <sz val="12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7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1" fillId="0" borderId="0" xfId="0" quotePrefix="1" applyFont="1" applyAlignment="1">
      <alignment horizontal="left"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left"/>
    </xf>
    <xf numFmtId="0" fontId="2" fillId="0" borderId="1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/>
    </xf>
    <xf numFmtId="0" fontId="1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vertical="center"/>
    </xf>
    <xf numFmtId="0" fontId="1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1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3" fillId="0" borderId="15" xfId="0" applyFont="1" applyBorder="1" applyAlignment="1">
      <alignment vertical="center"/>
    </xf>
    <xf numFmtId="0" fontId="3" fillId="0" borderId="16" xfId="0" applyFont="1" applyBorder="1" applyAlignment="1">
      <alignment vertical="center"/>
    </xf>
    <xf numFmtId="0" fontId="3" fillId="0" borderId="17" xfId="0" applyFont="1" applyBorder="1" applyAlignment="1">
      <alignment vertical="center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8" xfId="0" applyFont="1" applyBorder="1" applyAlignment="1">
      <alignment horizontal="left" vertical="center"/>
    </xf>
    <xf numFmtId="164" fontId="2" fillId="0" borderId="18" xfId="0" applyNumberFormat="1" applyFont="1" applyBorder="1" applyAlignment="1">
      <alignment horizontal="right"/>
    </xf>
    <xf numFmtId="165" fontId="2" fillId="0" borderId="18" xfId="0" applyNumberFormat="1" applyFont="1" applyBorder="1" applyAlignment="1">
      <alignment vertical="center"/>
    </xf>
    <xf numFmtId="3" fontId="2" fillId="0" borderId="18" xfId="0" applyNumberFormat="1" applyFont="1" applyBorder="1" applyAlignment="1">
      <alignment horizontal="right"/>
    </xf>
    <xf numFmtId="0" fontId="1" fillId="0" borderId="19" xfId="0" applyFont="1" applyBorder="1" applyAlignment="1">
      <alignment vertical="center"/>
    </xf>
    <xf numFmtId="0" fontId="1" fillId="0" borderId="20" xfId="0" applyFont="1" applyBorder="1" applyAlignment="1">
      <alignment vertical="center"/>
    </xf>
    <xf numFmtId="0" fontId="1" fillId="0" borderId="21" xfId="0" applyFont="1" applyBorder="1" applyAlignment="1">
      <alignment vertical="center"/>
    </xf>
    <xf numFmtId="164" fontId="1" fillId="0" borderId="22" xfId="0" applyNumberFormat="1" applyFont="1" applyBorder="1" applyAlignment="1">
      <alignment vertical="center"/>
    </xf>
    <xf numFmtId="165" fontId="1" fillId="0" borderId="22" xfId="0" applyNumberFormat="1" applyFont="1" applyBorder="1" applyAlignment="1">
      <alignment vertical="center"/>
    </xf>
    <xf numFmtId="3" fontId="1" fillId="0" borderId="22" xfId="0" applyNumberFormat="1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/>
    <xf numFmtId="0" fontId="1" fillId="0" borderId="0" xfId="0" applyFont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vertical="center"/>
    </xf>
    <xf numFmtId="0" fontId="3" fillId="0" borderId="26" xfId="0" applyFont="1" applyBorder="1" applyAlignment="1">
      <alignment vertical="center"/>
    </xf>
    <xf numFmtId="0" fontId="1" fillId="0" borderId="24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3" fillId="0" borderId="5" xfId="0" applyFont="1" applyBorder="1" applyAlignment="1">
      <alignment vertical="center"/>
    </xf>
    <xf numFmtId="0" fontId="2" fillId="0" borderId="18" xfId="0" applyFont="1" applyBorder="1"/>
    <xf numFmtId="0" fontId="2" fillId="0" borderId="18" xfId="0" applyFont="1" applyBorder="1" applyAlignment="1">
      <alignment horizontal="right" vertical="center"/>
    </xf>
    <xf numFmtId="164" fontId="2" fillId="0" borderId="18" xfId="0" applyNumberFormat="1" applyFont="1" applyBorder="1" applyAlignment="1">
      <alignment vertical="center"/>
    </xf>
    <xf numFmtId="166" fontId="2" fillId="0" borderId="18" xfId="0" applyNumberFormat="1" applyFont="1" applyBorder="1" applyAlignment="1">
      <alignment vertical="center"/>
    </xf>
    <xf numFmtId="1" fontId="2" fillId="0" borderId="18" xfId="0" applyNumberFormat="1" applyFont="1" applyBorder="1" applyAlignment="1">
      <alignment horizontal="right"/>
    </xf>
    <xf numFmtId="164" fontId="2" fillId="2" borderId="18" xfId="0" applyNumberFormat="1" applyFont="1" applyFill="1" applyBorder="1" applyAlignment="1">
      <alignment horizontal="right"/>
    </xf>
    <xf numFmtId="0" fontId="2" fillId="0" borderId="18" xfId="0" applyFont="1" applyBorder="1" applyAlignment="1">
      <alignment horizontal="right"/>
    </xf>
    <xf numFmtId="0" fontId="1" fillId="0" borderId="18" xfId="0" applyFont="1" applyBorder="1" applyAlignment="1">
      <alignment vertical="center"/>
    </xf>
    <xf numFmtId="164" fontId="1" fillId="0" borderId="18" xfId="0" applyNumberFormat="1" applyFont="1" applyBorder="1" applyAlignment="1">
      <alignment vertical="center"/>
    </xf>
    <xf numFmtId="166" fontId="1" fillId="0" borderId="18" xfId="0" applyNumberFormat="1" applyFont="1" applyBorder="1" applyAlignment="1">
      <alignment vertic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15" xfId="0" applyFont="1" applyBorder="1"/>
    <xf numFmtId="0" fontId="1" fillId="0" borderId="10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1" fontId="2" fillId="0" borderId="18" xfId="0" applyNumberFormat="1" applyFont="1" applyBorder="1" applyAlignment="1">
      <alignment horizontal="center" vertical="center"/>
    </xf>
    <xf numFmtId="2" fontId="2" fillId="0" borderId="18" xfId="0" applyNumberFormat="1" applyFont="1" applyBorder="1" applyAlignment="1">
      <alignment horizontal="center" vertical="center"/>
    </xf>
    <xf numFmtId="164" fontId="2" fillId="0" borderId="18" xfId="0" applyNumberFormat="1" applyFont="1" applyBorder="1" applyAlignment="1">
      <alignment horizontal="right" vertical="center"/>
    </xf>
    <xf numFmtId="0" fontId="1" fillId="0" borderId="18" xfId="0" applyFont="1" applyBorder="1"/>
    <xf numFmtId="0" fontId="1" fillId="0" borderId="18" xfId="0" applyFont="1" applyBorder="1" applyAlignment="1">
      <alignment horizontal="center"/>
    </xf>
    <xf numFmtId="0" fontId="1" fillId="0" borderId="18" xfId="0" applyFont="1" applyBorder="1" applyAlignment="1">
      <alignment horizontal="right"/>
    </xf>
    <xf numFmtId="1" fontId="1" fillId="0" borderId="18" xfId="0" applyNumberFormat="1" applyFont="1" applyBorder="1" applyAlignment="1">
      <alignment horizontal="center"/>
    </xf>
    <xf numFmtId="2" fontId="1" fillId="0" borderId="18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X%20PROFILKES%20KABUPATEN%20PONOROGO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8"/>
      <sheetName val="59"/>
      <sheetName val="60"/>
      <sheetName val="61"/>
      <sheetName val="62"/>
      <sheetName val="63"/>
      <sheetName val="64"/>
      <sheetName val="65"/>
      <sheetName val="66"/>
      <sheetName val="67"/>
      <sheetName val="68"/>
      <sheetName val="69"/>
      <sheetName val="70"/>
      <sheetName val="71"/>
      <sheetName val="72"/>
      <sheetName val="73"/>
      <sheetName val="74"/>
      <sheetName val="75"/>
      <sheetName val="76"/>
      <sheetName val="77"/>
      <sheetName val="78"/>
      <sheetName val="79"/>
      <sheetName val="80"/>
      <sheetName val="81"/>
      <sheetName val="82"/>
      <sheetName val="83"/>
      <sheetName val="84"/>
      <sheetName val="85"/>
      <sheetName val="86"/>
      <sheetName val="87"/>
      <sheetName val="88"/>
      <sheetName val="Akurasi"/>
      <sheetName val="KonsistensiAntarTahun"/>
      <sheetName val="Konsistensi"/>
      <sheetName val="Akurasi-2"/>
    </sheetNames>
    <sheetDataSet>
      <sheetData sheetId="0"/>
      <sheetData sheetId="1">
        <row r="5">
          <cell r="F5" t="str">
            <v>PONOROGO</v>
          </cell>
        </row>
        <row r="6">
          <cell r="F6">
            <v>2025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9">
          <cell r="B9" t="str">
            <v>Ngrayun</v>
          </cell>
          <cell r="C9" t="str">
            <v>Ngrayun</v>
          </cell>
        </row>
        <row r="10">
          <cell r="C10" t="str">
            <v>Selur</v>
          </cell>
        </row>
        <row r="11">
          <cell r="B11" t="str">
            <v>Slahung</v>
          </cell>
          <cell r="C11" t="str">
            <v>Slahung</v>
          </cell>
        </row>
        <row r="12">
          <cell r="C12" t="str">
            <v>Nailan</v>
          </cell>
        </row>
        <row r="13">
          <cell r="B13" t="str">
            <v>Bungkal</v>
          </cell>
          <cell r="C13" t="str">
            <v>Bungkal</v>
          </cell>
        </row>
        <row r="14">
          <cell r="B14" t="str">
            <v>Sambit</v>
          </cell>
          <cell r="C14" t="str">
            <v>Sambit</v>
          </cell>
        </row>
        <row r="15">
          <cell r="C15" t="str">
            <v>Wringinanom</v>
          </cell>
        </row>
        <row r="16">
          <cell r="B16" t="str">
            <v>Sawoo</v>
          </cell>
          <cell r="C16" t="str">
            <v>Sawoo</v>
          </cell>
        </row>
        <row r="17">
          <cell r="C17" t="str">
            <v>Bondrang</v>
          </cell>
        </row>
        <row r="18">
          <cell r="B18" t="str">
            <v>Sooko</v>
          </cell>
          <cell r="C18" t="str">
            <v>Sooko</v>
          </cell>
        </row>
        <row r="19">
          <cell r="B19" t="str">
            <v>Pudak</v>
          </cell>
          <cell r="C19" t="str">
            <v>Pudak</v>
          </cell>
        </row>
        <row r="20">
          <cell r="B20" t="str">
            <v>Pulung</v>
          </cell>
          <cell r="C20" t="str">
            <v>Pulung</v>
          </cell>
        </row>
        <row r="21">
          <cell r="C21" t="str">
            <v>Kesugihan</v>
          </cell>
        </row>
        <row r="22">
          <cell r="B22" t="str">
            <v>Mlarak</v>
          </cell>
          <cell r="C22" t="str">
            <v>Mlarak</v>
          </cell>
        </row>
        <row r="23">
          <cell r="B23" t="str">
            <v>Siman</v>
          </cell>
          <cell r="C23" t="str">
            <v>Siman</v>
          </cell>
        </row>
        <row r="24">
          <cell r="C24" t="str">
            <v>Ronowijayan</v>
          </cell>
        </row>
        <row r="25">
          <cell r="B25" t="str">
            <v>Jetis</v>
          </cell>
          <cell r="C25" t="str">
            <v>Jetis</v>
          </cell>
        </row>
        <row r="26">
          <cell r="B26" t="str">
            <v>Balong</v>
          </cell>
          <cell r="C26" t="str">
            <v>Balong</v>
          </cell>
        </row>
        <row r="27">
          <cell r="B27" t="str">
            <v>Kauman</v>
          </cell>
          <cell r="C27" t="str">
            <v>Kauman</v>
          </cell>
        </row>
        <row r="28">
          <cell r="C28" t="str">
            <v>Ngrandu</v>
          </cell>
        </row>
        <row r="29">
          <cell r="B29" t="str">
            <v>Jambon</v>
          </cell>
          <cell r="C29" t="str">
            <v>Jambon</v>
          </cell>
        </row>
        <row r="30">
          <cell r="B30" t="str">
            <v>Badegan</v>
          </cell>
          <cell r="C30" t="str">
            <v>Badegan</v>
          </cell>
        </row>
        <row r="31">
          <cell r="B31" t="str">
            <v>Sampung</v>
          </cell>
          <cell r="C31" t="str">
            <v>Sampung</v>
          </cell>
        </row>
        <row r="32">
          <cell r="C32" t="str">
            <v>Kunti</v>
          </cell>
        </row>
        <row r="33">
          <cell r="B33" t="str">
            <v>Sukorejo</v>
          </cell>
          <cell r="C33" t="str">
            <v>Sukorejo</v>
          </cell>
        </row>
        <row r="34">
          <cell r="B34" t="str">
            <v>Ponorogo</v>
          </cell>
          <cell r="C34" t="str">
            <v>Po. Utara</v>
          </cell>
        </row>
        <row r="35">
          <cell r="C35" t="str">
            <v>Po. Selatan</v>
          </cell>
        </row>
        <row r="36">
          <cell r="B36" t="str">
            <v>Babadan</v>
          </cell>
          <cell r="C36" t="str">
            <v>Babadan</v>
          </cell>
        </row>
        <row r="37">
          <cell r="C37" t="str">
            <v>Sukosari</v>
          </cell>
        </row>
        <row r="38">
          <cell r="B38" t="str">
            <v>Jenangan</v>
          </cell>
          <cell r="C38" t="str">
            <v>Jenangan</v>
          </cell>
        </row>
        <row r="39">
          <cell r="C39" t="str">
            <v>Setono</v>
          </cell>
        </row>
        <row r="40">
          <cell r="B40" t="str">
            <v>Ngebel</v>
          </cell>
          <cell r="C40" t="str">
            <v>Ngebel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720D03-44CE-4402-8595-6D881FD7AADA}">
  <sheetPr codeName="Sheet51">
    <pageSetUpPr fitToPage="1"/>
  </sheetPr>
  <dimension ref="A1:Z1000"/>
  <sheetViews>
    <sheetView tabSelected="1" topLeftCell="E1" workbookViewId="0"/>
  </sheetViews>
  <sheetFormatPr defaultColWidth="14.42578125" defaultRowHeight="15" customHeight="1"/>
  <cols>
    <col min="1" max="1" width="7.7109375" style="3" customWidth="1"/>
    <col min="2" max="26" width="18.5703125" style="3" customWidth="1"/>
    <col min="27" max="16384" width="14.42578125" style="3"/>
  </cols>
  <sheetData>
    <row r="1" spans="1:26" ht="15.7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5.75">
      <c r="A3" s="4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2"/>
      <c r="Z3" s="2"/>
    </row>
    <row r="4" spans="1:26" ht="15.75">
      <c r="A4" s="6"/>
      <c r="B4" s="6"/>
      <c r="C4" s="6"/>
      <c r="D4" s="6"/>
      <c r="E4" s="6"/>
      <c r="F4" s="6"/>
      <c r="G4" s="6"/>
      <c r="H4" s="6"/>
      <c r="I4" s="6"/>
      <c r="J4" s="6"/>
      <c r="K4" s="7" t="s">
        <v>2</v>
      </c>
      <c r="L4" s="8" t="str">
        <f>'[1]1'!$F$5</f>
        <v>PONOROGO</v>
      </c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2"/>
      <c r="Z4" s="2"/>
    </row>
    <row r="5" spans="1:26" ht="15.75">
      <c r="A5" s="6"/>
      <c r="B5" s="6"/>
      <c r="C5" s="6"/>
      <c r="D5" s="6"/>
      <c r="E5" s="6"/>
      <c r="F5" s="6"/>
      <c r="G5" s="6"/>
      <c r="H5" s="6"/>
      <c r="I5" s="6"/>
      <c r="J5" s="6"/>
      <c r="K5" s="7" t="s">
        <v>3</v>
      </c>
      <c r="L5" s="8">
        <f>'[1]1'!$F$6</f>
        <v>2025</v>
      </c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2"/>
      <c r="Z5" s="2"/>
    </row>
    <row r="6" spans="1:26" ht="15.75" thickBot="1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9"/>
      <c r="N6" s="9"/>
      <c r="O6" s="9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9.5" customHeight="1">
      <c r="A7" s="10" t="s">
        <v>4</v>
      </c>
      <c r="B7" s="10" t="s">
        <v>5</v>
      </c>
      <c r="C7" s="10" t="s">
        <v>6</v>
      </c>
      <c r="D7" s="11" t="s">
        <v>7</v>
      </c>
      <c r="E7" s="12"/>
      <c r="F7" s="12"/>
      <c r="G7" s="12"/>
      <c r="H7" s="12"/>
      <c r="I7" s="12"/>
      <c r="J7" s="12"/>
      <c r="K7" s="12"/>
      <c r="L7" s="12"/>
      <c r="M7" s="13" t="s">
        <v>8</v>
      </c>
      <c r="N7" s="5"/>
      <c r="O7" s="14"/>
      <c r="P7" s="15" t="s">
        <v>9</v>
      </c>
      <c r="Q7" s="16"/>
      <c r="R7" s="16"/>
      <c r="S7" s="16"/>
      <c r="T7" s="16"/>
      <c r="U7" s="16"/>
      <c r="V7" s="16"/>
      <c r="W7" s="16"/>
      <c r="X7" s="17"/>
      <c r="Y7" s="2"/>
      <c r="Z7" s="2"/>
    </row>
    <row r="8" spans="1:26" ht="21" customHeight="1">
      <c r="A8" s="18"/>
      <c r="B8" s="18"/>
      <c r="C8" s="18"/>
      <c r="D8" s="19" t="s">
        <v>10</v>
      </c>
      <c r="E8" s="20"/>
      <c r="F8" s="21"/>
      <c r="G8" s="19" t="s">
        <v>11</v>
      </c>
      <c r="H8" s="20"/>
      <c r="I8" s="21"/>
      <c r="J8" s="19" t="s">
        <v>12</v>
      </c>
      <c r="K8" s="20"/>
      <c r="L8" s="21"/>
      <c r="M8" s="22"/>
      <c r="N8" s="23"/>
      <c r="O8" s="24"/>
      <c r="P8" s="19" t="s">
        <v>10</v>
      </c>
      <c r="Q8" s="20"/>
      <c r="R8" s="21"/>
      <c r="S8" s="19" t="s">
        <v>11</v>
      </c>
      <c r="T8" s="20"/>
      <c r="U8" s="21"/>
      <c r="V8" s="19" t="s">
        <v>13</v>
      </c>
      <c r="W8" s="20"/>
      <c r="X8" s="21"/>
      <c r="Y8" s="2"/>
      <c r="Z8" s="2"/>
    </row>
    <row r="9" spans="1:26" ht="61.5" customHeight="1">
      <c r="A9" s="25"/>
      <c r="B9" s="25"/>
      <c r="C9" s="25"/>
      <c r="D9" s="26" t="s">
        <v>14</v>
      </c>
      <c r="E9" s="27" t="s">
        <v>15</v>
      </c>
      <c r="F9" s="27" t="s">
        <v>16</v>
      </c>
      <c r="G9" s="26" t="s">
        <v>14</v>
      </c>
      <c r="H9" s="27" t="s">
        <v>15</v>
      </c>
      <c r="I9" s="27" t="s">
        <v>16</v>
      </c>
      <c r="J9" s="26" t="s">
        <v>14</v>
      </c>
      <c r="K9" s="27" t="s">
        <v>15</v>
      </c>
      <c r="L9" s="27" t="s">
        <v>16</v>
      </c>
      <c r="M9" s="26" t="s">
        <v>17</v>
      </c>
      <c r="N9" s="27" t="s">
        <v>18</v>
      </c>
      <c r="O9" s="27" t="s">
        <v>16</v>
      </c>
      <c r="P9" s="28" t="s">
        <v>17</v>
      </c>
      <c r="Q9" s="27" t="s">
        <v>15</v>
      </c>
      <c r="R9" s="27" t="s">
        <v>16</v>
      </c>
      <c r="S9" s="28" t="s">
        <v>17</v>
      </c>
      <c r="T9" s="27" t="s">
        <v>15</v>
      </c>
      <c r="U9" s="27" t="s">
        <v>16</v>
      </c>
      <c r="V9" s="28" t="s">
        <v>17</v>
      </c>
      <c r="W9" s="27" t="s">
        <v>15</v>
      </c>
      <c r="X9" s="27" t="s">
        <v>16</v>
      </c>
      <c r="Y9" s="2"/>
      <c r="Z9" s="2"/>
    </row>
    <row r="10" spans="1:26" ht="18" customHeight="1">
      <c r="A10" s="29">
        <v>1</v>
      </c>
      <c r="B10" s="29">
        <v>2</v>
      </c>
      <c r="C10" s="29">
        <v>3</v>
      </c>
      <c r="D10" s="29">
        <v>4</v>
      </c>
      <c r="E10" s="29">
        <v>5</v>
      </c>
      <c r="F10" s="29">
        <v>6</v>
      </c>
      <c r="G10" s="29">
        <v>7</v>
      </c>
      <c r="H10" s="29">
        <v>8</v>
      </c>
      <c r="I10" s="29">
        <v>9</v>
      </c>
      <c r="J10" s="29">
        <v>10</v>
      </c>
      <c r="K10" s="29">
        <v>11</v>
      </c>
      <c r="L10" s="29">
        <v>12</v>
      </c>
      <c r="M10" s="29">
        <v>13</v>
      </c>
      <c r="N10" s="29">
        <v>14</v>
      </c>
      <c r="O10" s="29">
        <v>15</v>
      </c>
      <c r="P10" s="29">
        <v>16</v>
      </c>
      <c r="Q10" s="29">
        <v>17</v>
      </c>
      <c r="R10" s="29">
        <v>18</v>
      </c>
      <c r="S10" s="29">
        <v>19</v>
      </c>
      <c r="T10" s="29">
        <v>20</v>
      </c>
      <c r="U10" s="29">
        <v>21</v>
      </c>
      <c r="V10" s="29">
        <v>22</v>
      </c>
      <c r="W10" s="29">
        <v>23</v>
      </c>
      <c r="X10" s="29">
        <v>24</v>
      </c>
      <c r="Y10" s="2"/>
      <c r="Z10" s="2"/>
    </row>
    <row r="11" spans="1:26" ht="16.5" customHeight="1">
      <c r="A11" s="30">
        <v>1</v>
      </c>
      <c r="B11" s="31" t="str">
        <f>'[1]11'!B9</f>
        <v>Ngrayun</v>
      </c>
      <c r="C11" s="31" t="str">
        <f>'[1]11'!C9</f>
        <v>Ngrayun</v>
      </c>
      <c r="D11" s="32">
        <v>2689</v>
      </c>
      <c r="E11" s="32">
        <v>2084</v>
      </c>
      <c r="F11" s="33">
        <f t="shared" ref="F11:F43" si="0">E11/D11*100</f>
        <v>77.50092971364819</v>
      </c>
      <c r="G11" s="32">
        <v>1364</v>
      </c>
      <c r="H11" s="32">
        <v>928</v>
      </c>
      <c r="I11" s="33">
        <f t="shared" ref="I11:I43" si="1">H11/G11*100</f>
        <v>68.035190615835774</v>
      </c>
      <c r="J11" s="32">
        <v>1354</v>
      </c>
      <c r="K11" s="32">
        <v>292</v>
      </c>
      <c r="L11" s="33">
        <f t="shared" ref="L11:L43" si="2">K11/J11*100</f>
        <v>21.565731166912851</v>
      </c>
      <c r="M11" s="34">
        <v>4049</v>
      </c>
      <c r="N11" s="34">
        <v>3012</v>
      </c>
      <c r="O11" s="33">
        <f t="shared" ref="O11:O43" si="3">N11/M11*100</f>
        <v>74.388737959990124</v>
      </c>
      <c r="P11" s="32">
        <v>30</v>
      </c>
      <c r="Q11" s="32">
        <v>30</v>
      </c>
      <c r="R11" s="33">
        <f t="shared" ref="R11:R43" si="4">Q11/P11*100</f>
        <v>100</v>
      </c>
      <c r="S11" s="32">
        <v>14</v>
      </c>
      <c r="T11" s="32">
        <v>14</v>
      </c>
      <c r="U11" s="33">
        <f t="shared" ref="U11:U43" si="5">T11/S11*100</f>
        <v>100</v>
      </c>
      <c r="V11" s="32">
        <v>5</v>
      </c>
      <c r="W11" s="32">
        <v>5</v>
      </c>
      <c r="X11" s="33">
        <f t="shared" ref="X11:X43" si="6">W11/V11*100</f>
        <v>100</v>
      </c>
      <c r="Y11" s="2"/>
      <c r="Z11" s="2"/>
    </row>
    <row r="12" spans="1:26" ht="16.5" customHeight="1">
      <c r="A12" s="30">
        <v>2</v>
      </c>
      <c r="B12" s="31">
        <f>'[1]11'!B10</f>
        <v>0</v>
      </c>
      <c r="C12" s="31" t="str">
        <f>'[1]11'!C10</f>
        <v>Selur</v>
      </c>
      <c r="D12" s="32">
        <v>3331</v>
      </c>
      <c r="E12" s="32">
        <v>1478</v>
      </c>
      <c r="F12" s="33">
        <f t="shared" si="0"/>
        <v>44.371059741819273</v>
      </c>
      <c r="G12" s="32">
        <v>918</v>
      </c>
      <c r="H12" s="32">
        <v>554</v>
      </c>
      <c r="I12" s="33">
        <f t="shared" si="1"/>
        <v>60.348583877995644</v>
      </c>
      <c r="J12" s="32">
        <v>911</v>
      </c>
      <c r="K12" s="32">
        <v>307</v>
      </c>
      <c r="L12" s="33">
        <f t="shared" si="2"/>
        <v>33.699231613611417</v>
      </c>
      <c r="M12" s="34">
        <v>2725</v>
      </c>
      <c r="N12" s="34">
        <v>2032</v>
      </c>
      <c r="O12" s="33">
        <f t="shared" si="3"/>
        <v>74.568807339449535</v>
      </c>
      <c r="P12" s="32">
        <v>19</v>
      </c>
      <c r="Q12" s="32">
        <v>19</v>
      </c>
      <c r="R12" s="33">
        <f t="shared" si="4"/>
        <v>100</v>
      </c>
      <c r="S12" s="32">
        <v>7</v>
      </c>
      <c r="T12" s="32">
        <v>7</v>
      </c>
      <c r="U12" s="33">
        <f t="shared" si="5"/>
        <v>100</v>
      </c>
      <c r="V12" s="32">
        <v>1</v>
      </c>
      <c r="W12" s="32">
        <v>1</v>
      </c>
      <c r="X12" s="33">
        <f t="shared" si="6"/>
        <v>100</v>
      </c>
      <c r="Y12" s="2"/>
      <c r="Z12" s="2"/>
    </row>
    <row r="13" spans="1:26" ht="16.5" customHeight="1">
      <c r="A13" s="30">
        <v>3</v>
      </c>
      <c r="B13" s="31" t="str">
        <f>'[1]11'!B11</f>
        <v>Slahung</v>
      </c>
      <c r="C13" s="31" t="str">
        <f>'[1]11'!C11</f>
        <v>Slahung</v>
      </c>
      <c r="D13" s="32">
        <v>1405</v>
      </c>
      <c r="E13" s="32">
        <v>1350</v>
      </c>
      <c r="F13" s="33">
        <f t="shared" si="0"/>
        <v>96.085409252669038</v>
      </c>
      <c r="G13" s="32">
        <v>730</v>
      </c>
      <c r="H13" s="32">
        <v>674</v>
      </c>
      <c r="I13" s="33">
        <f t="shared" si="1"/>
        <v>92.328767123287676</v>
      </c>
      <c r="J13" s="32">
        <v>1983</v>
      </c>
      <c r="K13" s="32">
        <v>1836</v>
      </c>
      <c r="L13" s="33">
        <f t="shared" si="2"/>
        <v>92.586989409984881</v>
      </c>
      <c r="M13" s="34">
        <v>2135</v>
      </c>
      <c r="N13" s="34">
        <v>2024</v>
      </c>
      <c r="O13" s="33">
        <f t="shared" si="3"/>
        <v>94.800936768149882</v>
      </c>
      <c r="P13" s="32">
        <v>24</v>
      </c>
      <c r="Q13" s="32">
        <v>24</v>
      </c>
      <c r="R13" s="33">
        <f t="shared" si="4"/>
        <v>100</v>
      </c>
      <c r="S13" s="32">
        <v>7</v>
      </c>
      <c r="T13" s="32">
        <v>7</v>
      </c>
      <c r="U13" s="33">
        <f t="shared" si="5"/>
        <v>100</v>
      </c>
      <c r="V13" s="32">
        <v>5</v>
      </c>
      <c r="W13" s="32">
        <v>5</v>
      </c>
      <c r="X13" s="33">
        <f t="shared" si="6"/>
        <v>100</v>
      </c>
      <c r="Y13" s="2"/>
      <c r="Z13" s="2"/>
    </row>
    <row r="14" spans="1:26" ht="16.5" customHeight="1">
      <c r="A14" s="30">
        <v>4</v>
      </c>
      <c r="B14" s="31">
        <f>'[1]11'!B12</f>
        <v>0</v>
      </c>
      <c r="C14" s="31" t="str">
        <f>'[1]11'!C12</f>
        <v>Nailan</v>
      </c>
      <c r="D14" s="32">
        <v>2250</v>
      </c>
      <c r="E14" s="32">
        <v>2070</v>
      </c>
      <c r="F14" s="33">
        <f t="shared" si="0"/>
        <v>92</v>
      </c>
      <c r="G14" s="32">
        <v>478</v>
      </c>
      <c r="H14" s="32">
        <v>394</v>
      </c>
      <c r="I14" s="33">
        <f t="shared" si="1"/>
        <v>82.426778242677827</v>
      </c>
      <c r="J14" s="32">
        <v>573</v>
      </c>
      <c r="K14" s="32">
        <v>444</v>
      </c>
      <c r="L14" s="33">
        <f t="shared" si="2"/>
        <v>77.486910994764401</v>
      </c>
      <c r="M14" s="34">
        <v>2728</v>
      </c>
      <c r="N14" s="34">
        <v>2464</v>
      </c>
      <c r="O14" s="33">
        <f t="shared" si="3"/>
        <v>90.322580645161281</v>
      </c>
      <c r="P14" s="32">
        <v>20</v>
      </c>
      <c r="Q14" s="32">
        <v>20</v>
      </c>
      <c r="R14" s="33">
        <f t="shared" si="4"/>
        <v>100</v>
      </c>
      <c r="S14" s="32">
        <v>4</v>
      </c>
      <c r="T14" s="32">
        <v>4</v>
      </c>
      <c r="U14" s="33">
        <f t="shared" si="5"/>
        <v>100</v>
      </c>
      <c r="V14" s="32">
        <v>4</v>
      </c>
      <c r="W14" s="32">
        <v>4</v>
      </c>
      <c r="X14" s="33">
        <f t="shared" si="6"/>
        <v>100</v>
      </c>
      <c r="Y14" s="2"/>
      <c r="Z14" s="2"/>
    </row>
    <row r="15" spans="1:26" ht="16.5" customHeight="1">
      <c r="A15" s="30">
        <v>5</v>
      </c>
      <c r="B15" s="31" t="str">
        <f>'[1]11'!B13</f>
        <v>Bungkal</v>
      </c>
      <c r="C15" s="31" t="str">
        <f>'[1]11'!C13</f>
        <v>Bungkal</v>
      </c>
      <c r="D15" s="32">
        <f>1435+1415</f>
        <v>2850</v>
      </c>
      <c r="E15" s="32">
        <v>2275</v>
      </c>
      <c r="F15" s="33">
        <f t="shared" si="0"/>
        <v>79.824561403508781</v>
      </c>
      <c r="G15" s="32">
        <f>731+714</f>
        <v>1445</v>
      </c>
      <c r="H15" s="32">
        <v>1361</v>
      </c>
      <c r="I15" s="33">
        <f t="shared" si="1"/>
        <v>94.186851211072664</v>
      </c>
      <c r="J15" s="32">
        <f>733+701</f>
        <v>1434</v>
      </c>
      <c r="K15" s="32">
        <v>441</v>
      </c>
      <c r="L15" s="33">
        <f t="shared" si="2"/>
        <v>30.753138075313807</v>
      </c>
      <c r="M15" s="34">
        <f>2167+2125</f>
        <v>4292</v>
      </c>
      <c r="N15" s="34">
        <v>3636</v>
      </c>
      <c r="O15" s="33">
        <f t="shared" si="3"/>
        <v>84.71575023299161</v>
      </c>
      <c r="P15" s="32">
        <v>31</v>
      </c>
      <c r="Q15" s="32">
        <v>31</v>
      </c>
      <c r="R15" s="33">
        <f t="shared" si="4"/>
        <v>100</v>
      </c>
      <c r="S15" s="32">
        <v>9</v>
      </c>
      <c r="T15" s="32">
        <v>9</v>
      </c>
      <c r="U15" s="33">
        <f t="shared" si="5"/>
        <v>100</v>
      </c>
      <c r="V15" s="32">
        <v>6</v>
      </c>
      <c r="W15" s="32">
        <v>6</v>
      </c>
      <c r="X15" s="33">
        <f t="shared" si="6"/>
        <v>100</v>
      </c>
      <c r="Y15" s="2"/>
      <c r="Z15" s="2"/>
    </row>
    <row r="16" spans="1:26" ht="16.5" customHeight="1">
      <c r="A16" s="30">
        <v>6</v>
      </c>
      <c r="B16" s="31" t="str">
        <f>'[1]11'!B14</f>
        <v>Sambit</v>
      </c>
      <c r="C16" s="31" t="str">
        <f>'[1]11'!C14</f>
        <v>Sambit</v>
      </c>
      <c r="D16" s="32">
        <v>1326</v>
      </c>
      <c r="E16" s="32">
        <v>915</v>
      </c>
      <c r="F16" s="33">
        <f t="shared" si="0"/>
        <v>69.004524886877832</v>
      </c>
      <c r="G16" s="32">
        <v>672</v>
      </c>
      <c r="H16" s="32">
        <v>642</v>
      </c>
      <c r="I16" s="33">
        <f t="shared" si="1"/>
        <v>95.535714285714292</v>
      </c>
      <c r="J16" s="32">
        <v>667</v>
      </c>
      <c r="K16" s="32">
        <v>425</v>
      </c>
      <c r="L16" s="33">
        <f t="shared" si="2"/>
        <v>63.718140929535224</v>
      </c>
      <c r="M16" s="34">
        <v>1995</v>
      </c>
      <c r="N16" s="34">
        <v>1557</v>
      </c>
      <c r="O16" s="33">
        <f t="shared" si="3"/>
        <v>78.045112781954884</v>
      </c>
      <c r="P16" s="32">
        <v>15</v>
      </c>
      <c r="Q16" s="32">
        <v>15</v>
      </c>
      <c r="R16" s="33">
        <f t="shared" si="4"/>
        <v>100</v>
      </c>
      <c r="S16" s="32">
        <v>5</v>
      </c>
      <c r="T16" s="32">
        <v>5</v>
      </c>
      <c r="U16" s="33">
        <f t="shared" si="5"/>
        <v>100</v>
      </c>
      <c r="V16" s="32">
        <v>4</v>
      </c>
      <c r="W16" s="32">
        <v>4</v>
      </c>
      <c r="X16" s="33">
        <f t="shared" si="6"/>
        <v>100</v>
      </c>
      <c r="Y16" s="2"/>
      <c r="Z16" s="2"/>
    </row>
    <row r="17" spans="1:26" ht="16.5" customHeight="1">
      <c r="A17" s="30">
        <v>7</v>
      </c>
      <c r="B17" s="31">
        <f>'[1]11'!B15</f>
        <v>0</v>
      </c>
      <c r="C17" s="31" t="str">
        <f>'[1]11'!C15</f>
        <v>Wringinanom</v>
      </c>
      <c r="D17" s="32">
        <v>1644</v>
      </c>
      <c r="E17" s="32">
        <v>1170</v>
      </c>
      <c r="F17" s="33">
        <f t="shared" si="0"/>
        <v>71.167883211678827</v>
      </c>
      <c r="G17" s="32">
        <v>834</v>
      </c>
      <c r="H17" s="32">
        <v>310</v>
      </c>
      <c r="I17" s="33">
        <f t="shared" si="1"/>
        <v>37.170263788968825</v>
      </c>
      <c r="J17" s="32">
        <v>828</v>
      </c>
      <c r="K17" s="32">
        <v>58</v>
      </c>
      <c r="L17" s="33">
        <f t="shared" si="2"/>
        <v>7.004830917874397</v>
      </c>
      <c r="M17" s="34">
        <v>2476</v>
      </c>
      <c r="N17" s="34">
        <v>1480</v>
      </c>
      <c r="O17" s="33">
        <f t="shared" si="3"/>
        <v>59.773828756058158</v>
      </c>
      <c r="P17" s="32">
        <v>18</v>
      </c>
      <c r="Q17" s="32">
        <v>18</v>
      </c>
      <c r="R17" s="33">
        <f t="shared" si="4"/>
        <v>100</v>
      </c>
      <c r="S17" s="32">
        <v>2</v>
      </c>
      <c r="T17" s="32">
        <v>2</v>
      </c>
      <c r="U17" s="33">
        <f t="shared" si="5"/>
        <v>100</v>
      </c>
      <c r="V17" s="32">
        <v>1</v>
      </c>
      <c r="W17" s="32">
        <v>1</v>
      </c>
      <c r="X17" s="33">
        <f t="shared" si="6"/>
        <v>100</v>
      </c>
      <c r="Y17" s="2"/>
      <c r="Z17" s="2"/>
    </row>
    <row r="18" spans="1:26" ht="16.5" customHeight="1">
      <c r="A18" s="30">
        <v>8</v>
      </c>
      <c r="B18" s="31" t="str">
        <f>'[1]11'!B16</f>
        <v>Sawoo</v>
      </c>
      <c r="C18" s="31" t="str">
        <f>'[1]11'!C16</f>
        <v>Sawoo</v>
      </c>
      <c r="D18" s="32">
        <v>3919</v>
      </c>
      <c r="E18" s="32">
        <v>3517</v>
      </c>
      <c r="F18" s="33">
        <f t="shared" si="0"/>
        <v>89.742281194182198</v>
      </c>
      <c r="G18" s="32">
        <v>1989</v>
      </c>
      <c r="H18" s="32">
        <v>1649</v>
      </c>
      <c r="I18" s="33">
        <f t="shared" si="1"/>
        <v>82.90598290598291</v>
      </c>
      <c r="J18" s="32">
        <v>1973</v>
      </c>
      <c r="K18" s="32">
        <v>1157</v>
      </c>
      <c r="L18" s="33">
        <f t="shared" si="2"/>
        <v>58.641662442980234</v>
      </c>
      <c r="M18" s="34">
        <v>5902</v>
      </c>
      <c r="N18" s="34">
        <v>5166</v>
      </c>
      <c r="O18" s="33">
        <f t="shared" si="3"/>
        <v>87.529650965774309</v>
      </c>
      <c r="P18" s="32">
        <v>37</v>
      </c>
      <c r="Q18" s="32">
        <v>37</v>
      </c>
      <c r="R18" s="33">
        <f t="shared" si="4"/>
        <v>100</v>
      </c>
      <c r="S18" s="32">
        <v>12</v>
      </c>
      <c r="T18" s="32">
        <v>12</v>
      </c>
      <c r="U18" s="33">
        <f t="shared" si="5"/>
        <v>100</v>
      </c>
      <c r="V18" s="32">
        <v>6</v>
      </c>
      <c r="W18" s="32">
        <v>6</v>
      </c>
      <c r="X18" s="33">
        <f t="shared" si="6"/>
        <v>100</v>
      </c>
      <c r="Y18" s="2"/>
      <c r="Z18" s="2"/>
    </row>
    <row r="19" spans="1:26" ht="16.5" customHeight="1">
      <c r="A19" s="30">
        <v>9</v>
      </c>
      <c r="B19" s="31">
        <f>'[1]11'!B17</f>
        <v>0</v>
      </c>
      <c r="C19" s="31" t="str">
        <f>'[1]11'!C17</f>
        <v>Bondrang</v>
      </c>
      <c r="D19" s="32">
        <v>629</v>
      </c>
      <c r="E19" s="32">
        <v>332</v>
      </c>
      <c r="F19" s="33">
        <f t="shared" si="0"/>
        <v>52.78219395866455</v>
      </c>
      <c r="G19" s="32">
        <v>319</v>
      </c>
      <c r="H19" s="32">
        <v>41</v>
      </c>
      <c r="I19" s="33">
        <f t="shared" si="1"/>
        <v>12.852664576802509</v>
      </c>
      <c r="J19" s="32">
        <v>0</v>
      </c>
      <c r="K19" s="32">
        <v>0</v>
      </c>
      <c r="L19" s="33" t="e">
        <f t="shared" si="2"/>
        <v>#DIV/0!</v>
      </c>
      <c r="M19" s="34">
        <v>947</v>
      </c>
      <c r="N19" s="34">
        <v>373</v>
      </c>
      <c r="O19" s="33">
        <f t="shared" si="3"/>
        <v>39.387539598732843</v>
      </c>
      <c r="P19" s="32">
        <v>6</v>
      </c>
      <c r="Q19" s="32">
        <v>6</v>
      </c>
      <c r="R19" s="33">
        <f t="shared" si="4"/>
        <v>100</v>
      </c>
      <c r="S19" s="32">
        <v>1</v>
      </c>
      <c r="T19" s="32">
        <v>1</v>
      </c>
      <c r="U19" s="33">
        <f t="shared" si="5"/>
        <v>100</v>
      </c>
      <c r="V19" s="32">
        <v>0</v>
      </c>
      <c r="W19" s="32">
        <v>0</v>
      </c>
      <c r="X19" s="33" t="e">
        <f t="shared" si="6"/>
        <v>#DIV/0!</v>
      </c>
      <c r="Y19" s="2"/>
      <c r="Z19" s="2"/>
    </row>
    <row r="20" spans="1:26" ht="16.5" customHeight="1">
      <c r="A20" s="30">
        <v>10</v>
      </c>
      <c r="B20" s="31" t="str">
        <f>'[1]11'!B18</f>
        <v>Sooko</v>
      </c>
      <c r="C20" s="31" t="str">
        <f>'[1]11'!C18</f>
        <v>Sooko</v>
      </c>
      <c r="D20" s="32">
        <v>1779</v>
      </c>
      <c r="E20" s="32">
        <v>1422</v>
      </c>
      <c r="F20" s="33">
        <f t="shared" si="0"/>
        <v>79.932546374367618</v>
      </c>
      <c r="G20" s="32">
        <v>902</v>
      </c>
      <c r="H20" s="32">
        <v>627</v>
      </c>
      <c r="I20" s="33">
        <f t="shared" si="1"/>
        <v>69.512195121951208</v>
      </c>
      <c r="J20" s="32">
        <v>895</v>
      </c>
      <c r="K20" s="32">
        <v>134</v>
      </c>
      <c r="L20" s="33">
        <f t="shared" si="2"/>
        <v>14.972067039106147</v>
      </c>
      <c r="M20" s="34">
        <v>2679</v>
      </c>
      <c r="N20" s="34">
        <v>2049</v>
      </c>
      <c r="O20" s="33">
        <f t="shared" si="3"/>
        <v>76.483762597984324</v>
      </c>
      <c r="P20" s="32">
        <v>22</v>
      </c>
      <c r="Q20" s="32">
        <v>22</v>
      </c>
      <c r="R20" s="33">
        <f t="shared" si="4"/>
        <v>100</v>
      </c>
      <c r="S20" s="32">
        <v>3</v>
      </c>
      <c r="T20" s="32">
        <v>3</v>
      </c>
      <c r="U20" s="33">
        <f t="shared" si="5"/>
        <v>100</v>
      </c>
      <c r="V20" s="32">
        <v>1</v>
      </c>
      <c r="W20" s="32">
        <v>1</v>
      </c>
      <c r="X20" s="33">
        <f t="shared" si="6"/>
        <v>100</v>
      </c>
      <c r="Y20" s="2"/>
      <c r="Z20" s="2"/>
    </row>
    <row r="21" spans="1:26" ht="16.5" customHeight="1">
      <c r="A21" s="30">
        <v>11</v>
      </c>
      <c r="B21" s="31" t="str">
        <f>'[1]11'!B19</f>
        <v>Pudak</v>
      </c>
      <c r="C21" s="31" t="str">
        <f>'[1]11'!C19</f>
        <v>Pudak</v>
      </c>
      <c r="D21" s="32">
        <v>691</v>
      </c>
      <c r="E21" s="32">
        <v>588</v>
      </c>
      <c r="F21" s="33">
        <f t="shared" si="0"/>
        <v>85.094066570188133</v>
      </c>
      <c r="G21" s="32">
        <v>351</v>
      </c>
      <c r="H21" s="32">
        <v>108</v>
      </c>
      <c r="I21" s="33">
        <f t="shared" si="1"/>
        <v>30.76923076923077</v>
      </c>
      <c r="J21" s="32">
        <v>0</v>
      </c>
      <c r="K21" s="32">
        <v>0</v>
      </c>
      <c r="L21" s="33" t="e">
        <f t="shared" si="2"/>
        <v>#DIV/0!</v>
      </c>
      <c r="M21" s="34">
        <v>1041</v>
      </c>
      <c r="N21" s="34">
        <v>688</v>
      </c>
      <c r="O21" s="33">
        <f t="shared" si="3"/>
        <v>66.090297790585979</v>
      </c>
      <c r="P21" s="32">
        <v>8</v>
      </c>
      <c r="Q21" s="32">
        <v>8</v>
      </c>
      <c r="R21" s="33">
        <f t="shared" si="4"/>
        <v>100</v>
      </c>
      <c r="S21" s="32">
        <v>1</v>
      </c>
      <c r="T21" s="32">
        <v>1</v>
      </c>
      <c r="U21" s="33">
        <f t="shared" si="5"/>
        <v>100</v>
      </c>
      <c r="V21" s="32">
        <v>0</v>
      </c>
      <c r="W21" s="32">
        <v>0</v>
      </c>
      <c r="X21" s="33" t="e">
        <f t="shared" si="6"/>
        <v>#DIV/0!</v>
      </c>
      <c r="Y21" s="2"/>
      <c r="Z21" s="2"/>
    </row>
    <row r="22" spans="1:26" ht="16.5" customHeight="1">
      <c r="A22" s="30">
        <v>12</v>
      </c>
      <c r="B22" s="31" t="str">
        <f>'[1]11'!B20</f>
        <v>Pulung</v>
      </c>
      <c r="C22" s="31" t="str">
        <f>'[1]11'!C20</f>
        <v>Pulung</v>
      </c>
      <c r="D22" s="32">
        <v>2319</v>
      </c>
      <c r="E22" s="32">
        <v>2122</v>
      </c>
      <c r="F22" s="33">
        <f t="shared" si="0"/>
        <v>91.504959034066417</v>
      </c>
      <c r="G22" s="32">
        <v>1176</v>
      </c>
      <c r="H22" s="32">
        <v>972</v>
      </c>
      <c r="I22" s="33">
        <f t="shared" si="1"/>
        <v>82.653061224489804</v>
      </c>
      <c r="J22" s="32">
        <v>1167</v>
      </c>
      <c r="K22" s="32">
        <v>716</v>
      </c>
      <c r="L22" s="33">
        <f t="shared" si="2"/>
        <v>61.353898886032567</v>
      </c>
      <c r="M22" s="34">
        <v>3491</v>
      </c>
      <c r="N22" s="34">
        <v>3094</v>
      </c>
      <c r="O22" s="33">
        <f t="shared" si="3"/>
        <v>88.627900315095971</v>
      </c>
      <c r="P22" s="32">
        <v>27</v>
      </c>
      <c r="Q22" s="32">
        <v>27</v>
      </c>
      <c r="R22" s="33">
        <f t="shared" si="4"/>
        <v>100</v>
      </c>
      <c r="S22" s="32">
        <v>5</v>
      </c>
      <c r="T22" s="32">
        <v>5</v>
      </c>
      <c r="U22" s="33">
        <f t="shared" si="5"/>
        <v>100</v>
      </c>
      <c r="V22" s="32">
        <v>3</v>
      </c>
      <c r="W22" s="32">
        <v>3</v>
      </c>
      <c r="X22" s="33">
        <f t="shared" si="6"/>
        <v>100</v>
      </c>
      <c r="Y22" s="2"/>
      <c r="Z22" s="2"/>
    </row>
    <row r="23" spans="1:26" ht="16.5" customHeight="1">
      <c r="A23" s="30">
        <v>13</v>
      </c>
      <c r="B23" s="31">
        <f>'[1]11'!B21</f>
        <v>0</v>
      </c>
      <c r="C23" s="31" t="str">
        <f>'[1]11'!C21</f>
        <v>Kesugihan</v>
      </c>
      <c r="D23" s="32">
        <v>1530</v>
      </c>
      <c r="E23" s="32">
        <v>1202</v>
      </c>
      <c r="F23" s="33">
        <f t="shared" si="0"/>
        <v>78.562091503267979</v>
      </c>
      <c r="G23" s="32">
        <v>776</v>
      </c>
      <c r="H23" s="32">
        <v>662</v>
      </c>
      <c r="I23" s="33">
        <f t="shared" si="1"/>
        <v>85.309278350515456</v>
      </c>
      <c r="J23" s="32">
        <v>0</v>
      </c>
      <c r="K23" s="32">
        <v>0</v>
      </c>
      <c r="L23" s="33" t="e">
        <f t="shared" si="2"/>
        <v>#DIV/0!</v>
      </c>
      <c r="M23" s="34">
        <v>2304</v>
      </c>
      <c r="N23" s="34">
        <v>1864</v>
      </c>
      <c r="O23" s="33">
        <f t="shared" si="3"/>
        <v>80.902777777777786</v>
      </c>
      <c r="P23" s="32">
        <v>18</v>
      </c>
      <c r="Q23" s="32">
        <v>18</v>
      </c>
      <c r="R23" s="33">
        <f t="shared" si="4"/>
        <v>100</v>
      </c>
      <c r="S23" s="32">
        <v>2</v>
      </c>
      <c r="T23" s="32">
        <v>2</v>
      </c>
      <c r="U23" s="33">
        <f t="shared" si="5"/>
        <v>100</v>
      </c>
      <c r="V23" s="32">
        <v>0</v>
      </c>
      <c r="W23" s="32">
        <v>0</v>
      </c>
      <c r="X23" s="33" t="e">
        <f t="shared" si="6"/>
        <v>#DIV/0!</v>
      </c>
      <c r="Y23" s="2"/>
      <c r="Z23" s="2"/>
    </row>
    <row r="24" spans="1:26" ht="16.5" customHeight="1">
      <c r="A24" s="30">
        <v>14</v>
      </c>
      <c r="B24" s="31" t="str">
        <f>'[1]11'!B22</f>
        <v>Mlarak</v>
      </c>
      <c r="C24" s="31" t="str">
        <f>'[1]11'!C22</f>
        <v>Mlarak</v>
      </c>
      <c r="D24" s="32">
        <v>2601</v>
      </c>
      <c r="E24" s="32">
        <v>3254</v>
      </c>
      <c r="F24" s="33">
        <f t="shared" si="0"/>
        <v>125.10572856593618</v>
      </c>
      <c r="G24" s="32">
        <v>1319</v>
      </c>
      <c r="H24" s="32">
        <v>2974</v>
      </c>
      <c r="I24" s="33">
        <f t="shared" si="1"/>
        <v>225.47384382107657</v>
      </c>
      <c r="J24" s="32">
        <v>1308</v>
      </c>
      <c r="K24" s="32">
        <v>1946</v>
      </c>
      <c r="L24" s="33">
        <f t="shared" si="2"/>
        <v>148.77675840978591</v>
      </c>
      <c r="M24" s="34">
        <v>3916</v>
      </c>
      <c r="N24" s="34">
        <v>6228</v>
      </c>
      <c r="O24" s="33">
        <f t="shared" si="3"/>
        <v>159.03983656792647</v>
      </c>
      <c r="P24" s="32">
        <v>31</v>
      </c>
      <c r="Q24" s="32">
        <v>31</v>
      </c>
      <c r="R24" s="33">
        <f t="shared" si="4"/>
        <v>100</v>
      </c>
      <c r="S24" s="32">
        <v>8</v>
      </c>
      <c r="T24" s="32">
        <v>8</v>
      </c>
      <c r="U24" s="33">
        <f t="shared" si="5"/>
        <v>100</v>
      </c>
      <c r="V24" s="32">
        <v>7</v>
      </c>
      <c r="W24" s="32">
        <v>7</v>
      </c>
      <c r="X24" s="33">
        <f t="shared" si="6"/>
        <v>100</v>
      </c>
      <c r="Y24" s="2"/>
      <c r="Z24" s="2"/>
    </row>
    <row r="25" spans="1:26" ht="16.5" customHeight="1">
      <c r="A25" s="30">
        <v>15</v>
      </c>
      <c r="B25" s="31" t="str">
        <f>'[1]11'!B23</f>
        <v>Siman</v>
      </c>
      <c r="C25" s="31" t="str">
        <f>'[1]11'!C23</f>
        <v>Siman</v>
      </c>
      <c r="D25" s="32">
        <v>1749</v>
      </c>
      <c r="E25" s="32">
        <v>1226</v>
      </c>
      <c r="F25" s="33">
        <f t="shared" si="0"/>
        <v>70.097198399085187</v>
      </c>
      <c r="G25" s="32">
        <v>888</v>
      </c>
      <c r="H25" s="32">
        <v>988</v>
      </c>
      <c r="I25" s="33">
        <f t="shared" si="1"/>
        <v>111.26126126126125</v>
      </c>
      <c r="J25" s="32">
        <v>881</v>
      </c>
      <c r="K25" s="32">
        <v>657</v>
      </c>
      <c r="L25" s="33">
        <f t="shared" si="2"/>
        <v>74.574347332576622</v>
      </c>
      <c r="M25" s="34">
        <v>2635</v>
      </c>
      <c r="N25" s="34">
        <v>2214</v>
      </c>
      <c r="O25" s="33">
        <f t="shared" si="3"/>
        <v>84.022770398481967</v>
      </c>
      <c r="P25" s="32">
        <v>15</v>
      </c>
      <c r="Q25" s="32">
        <v>15</v>
      </c>
      <c r="R25" s="33">
        <f t="shared" si="4"/>
        <v>100</v>
      </c>
      <c r="S25" s="32">
        <v>4</v>
      </c>
      <c r="T25" s="32">
        <v>4</v>
      </c>
      <c r="U25" s="33">
        <f t="shared" si="5"/>
        <v>100</v>
      </c>
      <c r="V25" s="32">
        <v>3</v>
      </c>
      <c r="W25" s="32">
        <v>3</v>
      </c>
      <c r="X25" s="33">
        <f t="shared" si="6"/>
        <v>100</v>
      </c>
      <c r="Y25" s="2"/>
      <c r="Z25" s="2"/>
    </row>
    <row r="26" spans="1:26" ht="16.5" customHeight="1">
      <c r="A26" s="30">
        <v>16</v>
      </c>
      <c r="B26" s="31">
        <f>'[1]11'!B24</f>
        <v>0</v>
      </c>
      <c r="C26" s="31" t="str">
        <f>'[1]11'!C24</f>
        <v>Ronowijayan</v>
      </c>
      <c r="D26" s="32">
        <v>1745</v>
      </c>
      <c r="E26" s="32">
        <v>2094</v>
      </c>
      <c r="F26" s="33">
        <f t="shared" si="0"/>
        <v>120</v>
      </c>
      <c r="G26" s="32">
        <v>885</v>
      </c>
      <c r="H26" s="32">
        <v>293</v>
      </c>
      <c r="I26" s="33">
        <f t="shared" si="1"/>
        <v>33.10734463276836</v>
      </c>
      <c r="J26" s="32">
        <v>878</v>
      </c>
      <c r="K26" s="32">
        <v>1385</v>
      </c>
      <c r="L26" s="33">
        <f t="shared" si="2"/>
        <v>157.74487471526194</v>
      </c>
      <c r="M26" s="34">
        <v>2628</v>
      </c>
      <c r="N26" s="34">
        <v>2387</v>
      </c>
      <c r="O26" s="33">
        <f t="shared" si="3"/>
        <v>90.829528158295275</v>
      </c>
      <c r="P26" s="32">
        <v>14</v>
      </c>
      <c r="Q26" s="32">
        <v>14</v>
      </c>
      <c r="R26" s="33">
        <f t="shared" si="4"/>
        <v>100</v>
      </c>
      <c r="S26" s="32">
        <v>2</v>
      </c>
      <c r="T26" s="32">
        <v>2</v>
      </c>
      <c r="U26" s="33">
        <f t="shared" si="5"/>
        <v>100</v>
      </c>
      <c r="V26" s="32">
        <v>3</v>
      </c>
      <c r="W26" s="32">
        <v>3</v>
      </c>
      <c r="X26" s="33">
        <f t="shared" si="6"/>
        <v>100</v>
      </c>
      <c r="Y26" s="2"/>
      <c r="Z26" s="2"/>
    </row>
    <row r="27" spans="1:26" ht="16.5" customHeight="1">
      <c r="A27" s="30">
        <v>17</v>
      </c>
      <c r="B27" s="31" t="str">
        <f>'[1]11'!B25</f>
        <v>Jetis</v>
      </c>
      <c r="C27" s="31" t="str">
        <f>'[1]11'!C25</f>
        <v>Jetis</v>
      </c>
      <c r="D27" s="32">
        <v>2318</v>
      </c>
      <c r="E27" s="32">
        <v>1421</v>
      </c>
      <c r="F27" s="33">
        <f t="shared" si="0"/>
        <v>61.302847282139773</v>
      </c>
      <c r="G27" s="32">
        <v>1176</v>
      </c>
      <c r="H27" s="32">
        <v>1754</v>
      </c>
      <c r="I27" s="33">
        <f t="shared" si="1"/>
        <v>149.14965986394557</v>
      </c>
      <c r="J27" s="32">
        <v>1167</v>
      </c>
      <c r="K27" s="32">
        <v>355</v>
      </c>
      <c r="L27" s="33">
        <f t="shared" si="2"/>
        <v>30.41988003427592</v>
      </c>
      <c r="M27" s="34">
        <v>3491</v>
      </c>
      <c r="N27" s="34">
        <v>3175</v>
      </c>
      <c r="O27" s="33">
        <f t="shared" si="3"/>
        <v>90.948152391864795</v>
      </c>
      <c r="P27" s="32">
        <v>26</v>
      </c>
      <c r="Q27" s="32">
        <v>26</v>
      </c>
      <c r="R27" s="33">
        <f t="shared" si="4"/>
        <v>100</v>
      </c>
      <c r="S27" s="32">
        <v>10</v>
      </c>
      <c r="T27" s="32">
        <v>10</v>
      </c>
      <c r="U27" s="33">
        <f t="shared" si="5"/>
        <v>100</v>
      </c>
      <c r="V27" s="32">
        <v>9</v>
      </c>
      <c r="W27" s="32">
        <v>9</v>
      </c>
      <c r="X27" s="33">
        <f t="shared" si="6"/>
        <v>100</v>
      </c>
      <c r="Y27" s="2"/>
      <c r="Z27" s="2"/>
    </row>
    <row r="28" spans="1:26" ht="16.5" customHeight="1">
      <c r="A28" s="30">
        <v>18</v>
      </c>
      <c r="B28" s="31" t="str">
        <f>'[1]11'!B26</f>
        <v>Balong</v>
      </c>
      <c r="C28" s="31" t="str">
        <f>'[1]11'!C26</f>
        <v>Balong</v>
      </c>
      <c r="D28" s="32">
        <v>3502</v>
      </c>
      <c r="E28" s="32">
        <v>2748</v>
      </c>
      <c r="F28" s="33">
        <f t="shared" si="0"/>
        <v>78.469446030839521</v>
      </c>
      <c r="G28" s="32">
        <v>1776</v>
      </c>
      <c r="H28" s="32">
        <v>1486</v>
      </c>
      <c r="I28" s="33">
        <f t="shared" si="1"/>
        <v>83.671171171171167</v>
      </c>
      <c r="J28" s="32">
        <v>1762</v>
      </c>
      <c r="K28" s="32">
        <v>473</v>
      </c>
      <c r="L28" s="33">
        <f t="shared" si="2"/>
        <v>26.84449489216799</v>
      </c>
      <c r="M28" s="34">
        <v>5274</v>
      </c>
      <c r="N28" s="34">
        <v>4234</v>
      </c>
      <c r="O28" s="33">
        <f t="shared" si="3"/>
        <v>80.280621918847174</v>
      </c>
      <c r="P28" s="32">
        <v>37</v>
      </c>
      <c r="Q28" s="32">
        <v>37</v>
      </c>
      <c r="R28" s="33">
        <f t="shared" si="4"/>
        <v>100</v>
      </c>
      <c r="S28" s="32">
        <v>9</v>
      </c>
      <c r="T28" s="32">
        <v>9</v>
      </c>
      <c r="U28" s="33">
        <f t="shared" si="5"/>
        <v>100</v>
      </c>
      <c r="V28" s="32">
        <v>9</v>
      </c>
      <c r="W28" s="32">
        <v>8</v>
      </c>
      <c r="X28" s="33">
        <f t="shared" si="6"/>
        <v>88.888888888888886</v>
      </c>
      <c r="Y28" s="2"/>
      <c r="Z28" s="2"/>
    </row>
    <row r="29" spans="1:26" ht="16.5" customHeight="1">
      <c r="A29" s="30">
        <v>19</v>
      </c>
      <c r="B29" s="31" t="str">
        <f>'[1]11'!B27</f>
        <v>Kauman</v>
      </c>
      <c r="C29" s="31" t="str">
        <f>'[1]11'!C27</f>
        <v>Kauman</v>
      </c>
      <c r="D29" s="32">
        <v>2573</v>
      </c>
      <c r="E29" s="32">
        <v>2238</v>
      </c>
      <c r="F29" s="33">
        <f t="shared" si="0"/>
        <v>86.98017877963467</v>
      </c>
      <c r="G29" s="32">
        <v>1305</v>
      </c>
      <c r="H29" s="32">
        <v>1636</v>
      </c>
      <c r="I29" s="33">
        <f t="shared" si="1"/>
        <v>125.3639846743295</v>
      </c>
      <c r="J29" s="32">
        <v>1295</v>
      </c>
      <c r="K29" s="32">
        <v>533</v>
      </c>
      <c r="L29" s="33">
        <f t="shared" si="2"/>
        <v>41.158301158301157</v>
      </c>
      <c r="M29" s="34">
        <v>3873</v>
      </c>
      <c r="N29" s="34">
        <v>3874</v>
      </c>
      <c r="O29" s="33">
        <f t="shared" si="3"/>
        <v>100.02581977794991</v>
      </c>
      <c r="P29" s="32">
        <v>22</v>
      </c>
      <c r="Q29" s="32">
        <v>22</v>
      </c>
      <c r="R29" s="33">
        <f t="shared" si="4"/>
        <v>100</v>
      </c>
      <c r="S29" s="32">
        <v>5</v>
      </c>
      <c r="T29" s="32">
        <v>5</v>
      </c>
      <c r="U29" s="33">
        <f t="shared" si="5"/>
        <v>100</v>
      </c>
      <c r="V29" s="32">
        <v>5</v>
      </c>
      <c r="W29" s="32">
        <v>5</v>
      </c>
      <c r="X29" s="33">
        <f t="shared" si="6"/>
        <v>100</v>
      </c>
      <c r="Y29" s="2"/>
      <c r="Z29" s="2"/>
    </row>
    <row r="30" spans="1:26" ht="16.5" customHeight="1">
      <c r="A30" s="30">
        <v>20</v>
      </c>
      <c r="B30" s="31">
        <f>'[1]11'!B28</f>
        <v>0</v>
      </c>
      <c r="C30" s="31" t="str">
        <f>'[1]11'!C28</f>
        <v>Ngrandu</v>
      </c>
      <c r="D30" s="32">
        <v>860</v>
      </c>
      <c r="E30" s="32">
        <v>828</v>
      </c>
      <c r="F30" s="33">
        <f t="shared" si="0"/>
        <v>96.279069767441854</v>
      </c>
      <c r="G30" s="32">
        <v>437</v>
      </c>
      <c r="H30" s="32">
        <v>285</v>
      </c>
      <c r="I30" s="33">
        <f t="shared" si="1"/>
        <v>65.217391304347828</v>
      </c>
      <c r="J30" s="32">
        <v>433</v>
      </c>
      <c r="K30" s="32">
        <v>278</v>
      </c>
      <c r="L30" s="33">
        <f t="shared" si="2"/>
        <v>64.203233256351041</v>
      </c>
      <c r="M30" s="34">
        <v>1296</v>
      </c>
      <c r="N30" s="34">
        <v>1113</v>
      </c>
      <c r="O30" s="33">
        <f t="shared" si="3"/>
        <v>85.879629629629633</v>
      </c>
      <c r="P30" s="32">
        <v>8</v>
      </c>
      <c r="Q30" s="32">
        <v>8</v>
      </c>
      <c r="R30" s="33">
        <f t="shared" si="4"/>
        <v>100</v>
      </c>
      <c r="S30" s="32">
        <v>1</v>
      </c>
      <c r="T30" s="32">
        <v>1</v>
      </c>
      <c r="U30" s="33">
        <f t="shared" si="5"/>
        <v>100</v>
      </c>
      <c r="V30" s="32">
        <v>2</v>
      </c>
      <c r="W30" s="32">
        <v>2</v>
      </c>
      <c r="X30" s="33">
        <f t="shared" si="6"/>
        <v>100</v>
      </c>
      <c r="Y30" s="2"/>
      <c r="Z30" s="2"/>
    </row>
    <row r="31" spans="1:26" ht="16.5" customHeight="1">
      <c r="A31" s="30">
        <v>21</v>
      </c>
      <c r="B31" s="31" t="str">
        <f>'[1]11'!B29</f>
        <v>Jambon</v>
      </c>
      <c r="C31" s="31" t="str">
        <f>'[1]11'!C29</f>
        <v>Jambon</v>
      </c>
      <c r="D31" s="32">
        <v>3476</v>
      </c>
      <c r="E31" s="32">
        <v>3239</v>
      </c>
      <c r="F31" s="33">
        <f t="shared" si="0"/>
        <v>93.181818181818173</v>
      </c>
      <c r="G31" s="32">
        <v>1764</v>
      </c>
      <c r="H31" s="32">
        <v>1159</v>
      </c>
      <c r="I31" s="33">
        <f t="shared" si="1"/>
        <v>65.702947845804999</v>
      </c>
      <c r="J31" s="32">
        <v>1750</v>
      </c>
      <c r="K31" s="32">
        <v>1213</v>
      </c>
      <c r="L31" s="33">
        <f t="shared" si="2"/>
        <v>69.314285714285717</v>
      </c>
      <c r="M31" s="34">
        <v>5235</v>
      </c>
      <c r="N31" s="34">
        <v>4398</v>
      </c>
      <c r="O31" s="33">
        <f t="shared" si="3"/>
        <v>84.011461318051573</v>
      </c>
      <c r="P31" s="32">
        <v>30</v>
      </c>
      <c r="Q31" s="32">
        <v>30</v>
      </c>
      <c r="R31" s="33">
        <f t="shared" si="4"/>
        <v>100</v>
      </c>
      <c r="S31" s="32">
        <v>11</v>
      </c>
      <c r="T31" s="32">
        <v>11</v>
      </c>
      <c r="U31" s="33">
        <f t="shared" si="5"/>
        <v>100</v>
      </c>
      <c r="V31" s="32">
        <v>7</v>
      </c>
      <c r="W31" s="32">
        <v>7</v>
      </c>
      <c r="X31" s="33">
        <f t="shared" si="6"/>
        <v>100</v>
      </c>
      <c r="Y31" s="2"/>
      <c r="Z31" s="2"/>
    </row>
    <row r="32" spans="1:26" ht="16.5" customHeight="1">
      <c r="A32" s="30">
        <v>22</v>
      </c>
      <c r="B32" s="31" t="str">
        <f>'[1]11'!B30</f>
        <v>Badegan</v>
      </c>
      <c r="C32" s="31" t="str">
        <f>'[1]11'!C30</f>
        <v>Badegan</v>
      </c>
      <c r="D32" s="32">
        <v>2486</v>
      </c>
      <c r="E32" s="32">
        <v>1912</v>
      </c>
      <c r="F32" s="33">
        <f t="shared" si="0"/>
        <v>76.910699919549472</v>
      </c>
      <c r="G32" s="32">
        <v>1261</v>
      </c>
      <c r="H32" s="32">
        <v>1144</v>
      </c>
      <c r="I32" s="33">
        <f t="shared" si="1"/>
        <v>90.721649484536087</v>
      </c>
      <c r="J32" s="32">
        <v>1252</v>
      </c>
      <c r="K32" s="32">
        <v>1860</v>
      </c>
      <c r="L32" s="33">
        <f t="shared" si="2"/>
        <v>148.56230031948883</v>
      </c>
      <c r="M32" s="34">
        <v>3743</v>
      </c>
      <c r="N32" s="34">
        <v>3149</v>
      </c>
      <c r="O32" s="33">
        <f t="shared" si="3"/>
        <v>84.130376703179266</v>
      </c>
      <c r="P32" s="32">
        <v>25</v>
      </c>
      <c r="Q32" s="32">
        <v>25</v>
      </c>
      <c r="R32" s="33">
        <f t="shared" si="4"/>
        <v>100</v>
      </c>
      <c r="S32" s="32">
        <v>7</v>
      </c>
      <c r="T32" s="32">
        <v>7</v>
      </c>
      <c r="U32" s="33">
        <f t="shared" si="5"/>
        <v>100</v>
      </c>
      <c r="V32" s="32">
        <v>3</v>
      </c>
      <c r="W32" s="32">
        <v>3</v>
      </c>
      <c r="X32" s="33">
        <f t="shared" si="6"/>
        <v>100</v>
      </c>
      <c r="Y32" s="2"/>
      <c r="Z32" s="2"/>
    </row>
    <row r="33" spans="1:26" ht="16.5" customHeight="1">
      <c r="A33" s="30">
        <v>23</v>
      </c>
      <c r="B33" s="31" t="str">
        <f>'[1]11'!B31</f>
        <v>Sampung</v>
      </c>
      <c r="C33" s="31" t="str">
        <f>'[1]11'!C31</f>
        <v>Sampung</v>
      </c>
      <c r="D33" s="32">
        <v>1903</v>
      </c>
      <c r="E33" s="32">
        <v>1858</v>
      </c>
      <c r="F33" s="33">
        <f t="shared" si="0"/>
        <v>97.635312664214396</v>
      </c>
      <c r="G33" s="32">
        <v>966</v>
      </c>
      <c r="H33" s="32">
        <v>587</v>
      </c>
      <c r="I33" s="33">
        <f t="shared" si="1"/>
        <v>60.766045548654247</v>
      </c>
      <c r="J33" s="32">
        <v>958</v>
      </c>
      <c r="K33" s="32">
        <v>530</v>
      </c>
      <c r="L33" s="33">
        <f t="shared" si="2"/>
        <v>55.323590814196244</v>
      </c>
      <c r="M33" s="34">
        <v>2866</v>
      </c>
      <c r="N33" s="34">
        <v>2436</v>
      </c>
      <c r="O33" s="33">
        <f t="shared" si="3"/>
        <v>84.996510816468955</v>
      </c>
      <c r="P33" s="32">
        <v>22</v>
      </c>
      <c r="Q33" s="32">
        <v>22</v>
      </c>
      <c r="R33" s="33">
        <f t="shared" si="4"/>
        <v>100</v>
      </c>
      <c r="S33" s="32">
        <v>7</v>
      </c>
      <c r="T33" s="32">
        <v>7</v>
      </c>
      <c r="U33" s="33">
        <f t="shared" si="5"/>
        <v>100</v>
      </c>
      <c r="V33" s="32">
        <v>4</v>
      </c>
      <c r="W33" s="32">
        <v>4</v>
      </c>
      <c r="X33" s="33">
        <f t="shared" si="6"/>
        <v>100</v>
      </c>
      <c r="Y33" s="2"/>
      <c r="Z33" s="2"/>
    </row>
    <row r="34" spans="1:26" ht="16.5" customHeight="1">
      <c r="A34" s="30">
        <v>24</v>
      </c>
      <c r="B34" s="31">
        <f>'[1]11'!B32</f>
        <v>0</v>
      </c>
      <c r="C34" s="31" t="str">
        <f>'[1]11'!C32</f>
        <v>Kunti</v>
      </c>
      <c r="D34" s="32">
        <v>1035</v>
      </c>
      <c r="E34" s="32">
        <v>948</v>
      </c>
      <c r="F34" s="33">
        <f t="shared" si="0"/>
        <v>91.594202898550719</v>
      </c>
      <c r="G34" s="32">
        <v>526</v>
      </c>
      <c r="H34" s="32">
        <v>126</v>
      </c>
      <c r="I34" s="33">
        <f t="shared" si="1"/>
        <v>23.954372623574145</v>
      </c>
      <c r="J34" s="32">
        <v>0</v>
      </c>
      <c r="K34" s="32">
        <v>0</v>
      </c>
      <c r="L34" s="33" t="e">
        <f t="shared" si="2"/>
        <v>#DIV/0!</v>
      </c>
      <c r="M34" s="34">
        <v>1559</v>
      </c>
      <c r="N34" s="34">
        <v>1074</v>
      </c>
      <c r="O34" s="33">
        <f t="shared" si="3"/>
        <v>68.890314304041055</v>
      </c>
      <c r="P34" s="32">
        <v>13</v>
      </c>
      <c r="Q34" s="32">
        <v>13</v>
      </c>
      <c r="R34" s="33">
        <f t="shared" si="4"/>
        <v>100</v>
      </c>
      <c r="S34" s="32">
        <v>1</v>
      </c>
      <c r="T34" s="32">
        <v>1</v>
      </c>
      <c r="U34" s="33">
        <f t="shared" si="5"/>
        <v>100</v>
      </c>
      <c r="V34" s="32">
        <v>0</v>
      </c>
      <c r="W34" s="32">
        <v>0</v>
      </c>
      <c r="X34" s="33" t="e">
        <f t="shared" si="6"/>
        <v>#DIV/0!</v>
      </c>
      <c r="Y34" s="2"/>
      <c r="Z34" s="2"/>
    </row>
    <row r="35" spans="1:26" ht="16.5" customHeight="1">
      <c r="A35" s="30">
        <v>25</v>
      </c>
      <c r="B35" s="31" t="str">
        <f>'[1]11'!B33</f>
        <v>Sukorejo</v>
      </c>
      <c r="C35" s="31" t="str">
        <f>'[1]11'!C33</f>
        <v>Sukorejo</v>
      </c>
      <c r="D35" s="32">
        <v>4292</v>
      </c>
      <c r="E35" s="32">
        <v>4045</v>
      </c>
      <c r="F35" s="33">
        <f t="shared" si="0"/>
        <v>94.245107176141659</v>
      </c>
      <c r="G35" s="32">
        <v>2177</v>
      </c>
      <c r="H35" s="32">
        <v>1150</v>
      </c>
      <c r="I35" s="33">
        <f t="shared" si="1"/>
        <v>52.824988516306846</v>
      </c>
      <c r="J35" s="32">
        <v>2160</v>
      </c>
      <c r="K35" s="32">
        <v>472</v>
      </c>
      <c r="L35" s="33">
        <f t="shared" si="2"/>
        <v>21.851851851851851</v>
      </c>
      <c r="M35" s="34">
        <v>6463</v>
      </c>
      <c r="N35" s="34">
        <v>5195</v>
      </c>
      <c r="O35" s="33">
        <f t="shared" si="3"/>
        <v>80.380628191242451</v>
      </c>
      <c r="P35" s="32">
        <v>41</v>
      </c>
      <c r="Q35" s="32">
        <v>41</v>
      </c>
      <c r="R35" s="33">
        <f t="shared" si="4"/>
        <v>100</v>
      </c>
      <c r="S35" s="32">
        <v>8</v>
      </c>
      <c r="T35" s="32">
        <v>8</v>
      </c>
      <c r="U35" s="33">
        <f t="shared" si="5"/>
        <v>100</v>
      </c>
      <c r="V35" s="32">
        <v>5</v>
      </c>
      <c r="W35" s="32">
        <v>5</v>
      </c>
      <c r="X35" s="33">
        <f t="shared" si="6"/>
        <v>100</v>
      </c>
      <c r="Y35" s="2"/>
      <c r="Z35" s="2"/>
    </row>
    <row r="36" spans="1:26" ht="16.5" customHeight="1">
      <c r="A36" s="30">
        <v>26</v>
      </c>
      <c r="B36" s="31" t="str">
        <f>'[1]11'!B34</f>
        <v>Ponorogo</v>
      </c>
      <c r="C36" s="31" t="str">
        <f>'[1]11'!C34</f>
        <v>Po. Utara</v>
      </c>
      <c r="D36" s="32">
        <v>2920</v>
      </c>
      <c r="E36" s="32">
        <v>5870</v>
      </c>
      <c r="F36" s="33">
        <f t="shared" si="0"/>
        <v>201.027397260274</v>
      </c>
      <c r="G36" s="32">
        <v>1481</v>
      </c>
      <c r="H36" s="32">
        <v>4440</v>
      </c>
      <c r="I36" s="33">
        <f t="shared" si="1"/>
        <v>299.79743416610398</v>
      </c>
      <c r="J36" s="32">
        <v>1470</v>
      </c>
      <c r="K36" s="32">
        <v>2814</v>
      </c>
      <c r="L36" s="33">
        <f t="shared" si="2"/>
        <v>191.42857142857144</v>
      </c>
      <c r="M36" s="34">
        <v>4397</v>
      </c>
      <c r="N36" s="34">
        <v>10318</v>
      </c>
      <c r="O36" s="33">
        <f t="shared" si="3"/>
        <v>234.65999545144416</v>
      </c>
      <c r="P36" s="32">
        <v>27</v>
      </c>
      <c r="Q36" s="32">
        <v>27</v>
      </c>
      <c r="R36" s="33">
        <f t="shared" si="4"/>
        <v>100</v>
      </c>
      <c r="S36" s="32">
        <v>15</v>
      </c>
      <c r="T36" s="32">
        <v>15</v>
      </c>
      <c r="U36" s="33">
        <f t="shared" si="5"/>
        <v>100</v>
      </c>
      <c r="V36" s="32">
        <v>14</v>
      </c>
      <c r="W36" s="32">
        <v>14</v>
      </c>
      <c r="X36" s="33">
        <f t="shared" si="6"/>
        <v>100</v>
      </c>
      <c r="Y36" s="2"/>
      <c r="Z36" s="2"/>
    </row>
    <row r="37" spans="1:26" ht="16.5" customHeight="1">
      <c r="A37" s="30">
        <v>27</v>
      </c>
      <c r="B37" s="31">
        <f>'[1]11'!B35</f>
        <v>0</v>
      </c>
      <c r="C37" s="31" t="str">
        <f>'[1]11'!C35</f>
        <v>Po. Selatan</v>
      </c>
      <c r="D37" s="32">
        <v>2640</v>
      </c>
      <c r="E37" s="32">
        <v>2313</v>
      </c>
      <c r="F37" s="33">
        <f t="shared" si="0"/>
        <v>87.61363636363636</v>
      </c>
      <c r="G37" s="32">
        <v>1339</v>
      </c>
      <c r="H37" s="32">
        <v>5016</v>
      </c>
      <c r="I37" s="33">
        <f t="shared" si="1"/>
        <v>374.60791635548918</v>
      </c>
      <c r="J37" s="32">
        <v>1329</v>
      </c>
      <c r="K37" s="32">
        <v>10000</v>
      </c>
      <c r="L37" s="33">
        <f t="shared" si="2"/>
        <v>752.44544770504137</v>
      </c>
      <c r="M37" s="34">
        <v>3976</v>
      </c>
      <c r="N37" s="34">
        <v>7329</v>
      </c>
      <c r="O37" s="33">
        <f t="shared" si="3"/>
        <v>184.33098591549296</v>
      </c>
      <c r="P37" s="32">
        <v>15</v>
      </c>
      <c r="Q37" s="32">
        <v>15</v>
      </c>
      <c r="R37" s="33">
        <f t="shared" si="4"/>
        <v>100</v>
      </c>
      <c r="S37" s="32">
        <v>9</v>
      </c>
      <c r="T37" s="32">
        <v>9</v>
      </c>
      <c r="U37" s="33">
        <f t="shared" si="5"/>
        <v>100</v>
      </c>
      <c r="V37" s="32">
        <v>13</v>
      </c>
      <c r="W37" s="32">
        <v>13</v>
      </c>
      <c r="X37" s="33">
        <f t="shared" si="6"/>
        <v>100</v>
      </c>
      <c r="Y37" s="2"/>
      <c r="Z37" s="2"/>
    </row>
    <row r="38" spans="1:26" ht="16.5" customHeight="1">
      <c r="A38" s="30">
        <v>28</v>
      </c>
      <c r="B38" s="31" t="str">
        <f>'[1]11'!B36</f>
        <v>Babadan</v>
      </c>
      <c r="C38" s="31" t="str">
        <f>'[1]11'!C36</f>
        <v>Babadan</v>
      </c>
      <c r="D38" s="32">
        <v>2945</v>
      </c>
      <c r="E38" s="32">
        <v>2437</v>
      </c>
      <c r="F38" s="33">
        <f t="shared" si="0"/>
        <v>82.750424448217316</v>
      </c>
      <c r="G38" s="32">
        <v>1494</v>
      </c>
      <c r="H38" s="32">
        <v>2114</v>
      </c>
      <c r="I38" s="33">
        <f t="shared" si="1"/>
        <v>141.49933065595718</v>
      </c>
      <c r="J38" s="32">
        <v>1483</v>
      </c>
      <c r="K38" s="32">
        <v>4075</v>
      </c>
      <c r="L38" s="33">
        <f t="shared" si="2"/>
        <v>274.78084962913016</v>
      </c>
      <c r="M38" s="34">
        <v>4436</v>
      </c>
      <c r="N38" s="34">
        <v>4551</v>
      </c>
      <c r="O38" s="33">
        <f t="shared" si="3"/>
        <v>102.59242560865644</v>
      </c>
      <c r="P38" s="32">
        <v>23</v>
      </c>
      <c r="Q38" s="32">
        <v>23</v>
      </c>
      <c r="R38" s="33">
        <f t="shared" si="4"/>
        <v>100</v>
      </c>
      <c r="S38" s="32">
        <v>7</v>
      </c>
      <c r="T38" s="32">
        <v>7</v>
      </c>
      <c r="U38" s="33">
        <f t="shared" si="5"/>
        <v>100</v>
      </c>
      <c r="V38" s="32">
        <v>11</v>
      </c>
      <c r="W38" s="32">
        <v>11</v>
      </c>
      <c r="X38" s="33">
        <f t="shared" si="6"/>
        <v>100</v>
      </c>
      <c r="Y38" s="2"/>
      <c r="Z38" s="2"/>
    </row>
    <row r="39" spans="1:26" ht="16.5" customHeight="1">
      <c r="A39" s="30">
        <v>29</v>
      </c>
      <c r="B39" s="31">
        <f>'[1]11'!B37</f>
        <v>0</v>
      </c>
      <c r="C39" s="31" t="str">
        <f>'[1]11'!C37</f>
        <v>Sukosari</v>
      </c>
      <c r="D39" s="32">
        <v>2161</v>
      </c>
      <c r="E39" s="32">
        <v>2150</v>
      </c>
      <c r="F39" s="33">
        <f t="shared" si="0"/>
        <v>99.490976399814897</v>
      </c>
      <c r="G39" s="32">
        <v>1096</v>
      </c>
      <c r="H39" s="32">
        <v>840</v>
      </c>
      <c r="I39" s="33">
        <f t="shared" si="1"/>
        <v>76.642335766423358</v>
      </c>
      <c r="J39" s="32">
        <v>1088</v>
      </c>
      <c r="K39" s="32">
        <v>78</v>
      </c>
      <c r="L39" s="33">
        <f t="shared" si="2"/>
        <v>7.1691176470588234</v>
      </c>
      <c r="M39" s="34">
        <v>3253</v>
      </c>
      <c r="N39" s="34">
        <v>2990</v>
      </c>
      <c r="O39" s="33">
        <f t="shared" si="3"/>
        <v>91.915155241315702</v>
      </c>
      <c r="P39" s="32">
        <v>19</v>
      </c>
      <c r="Q39" s="32">
        <v>19</v>
      </c>
      <c r="R39" s="33">
        <f t="shared" si="4"/>
        <v>100</v>
      </c>
      <c r="S39" s="32">
        <v>7</v>
      </c>
      <c r="T39" s="32">
        <v>7</v>
      </c>
      <c r="U39" s="33">
        <f t="shared" si="5"/>
        <v>100</v>
      </c>
      <c r="V39" s="32">
        <v>2</v>
      </c>
      <c r="W39" s="32">
        <v>2</v>
      </c>
      <c r="X39" s="33">
        <f t="shared" si="6"/>
        <v>100</v>
      </c>
      <c r="Y39" s="2"/>
      <c r="Z39" s="2"/>
    </row>
    <row r="40" spans="1:26" ht="16.5" customHeight="1">
      <c r="A40" s="30">
        <v>30</v>
      </c>
      <c r="B40" s="31" t="str">
        <f>'[1]11'!B38</f>
        <v>Jenangan</v>
      </c>
      <c r="C40" s="31" t="str">
        <f>'[1]11'!C38</f>
        <v>Jenangan</v>
      </c>
      <c r="D40" s="32">
        <v>2799</v>
      </c>
      <c r="E40" s="32">
        <v>2719</v>
      </c>
      <c r="F40" s="33">
        <f t="shared" si="0"/>
        <v>97.141836370132197</v>
      </c>
      <c r="G40" s="32">
        <v>1420</v>
      </c>
      <c r="H40" s="32">
        <v>1304</v>
      </c>
      <c r="I40" s="33">
        <f t="shared" si="1"/>
        <v>91.83098591549296</v>
      </c>
      <c r="J40" s="32">
        <v>1409</v>
      </c>
      <c r="K40" s="32">
        <v>341</v>
      </c>
      <c r="L40" s="33">
        <f t="shared" si="2"/>
        <v>24.201561391057488</v>
      </c>
      <c r="M40" s="34">
        <v>4215</v>
      </c>
      <c r="N40" s="34">
        <v>4023</v>
      </c>
      <c r="O40" s="33">
        <f t="shared" si="3"/>
        <v>95.444839857651246</v>
      </c>
      <c r="P40" s="32">
        <v>27</v>
      </c>
      <c r="Q40" s="32">
        <v>27</v>
      </c>
      <c r="R40" s="33">
        <f t="shared" si="4"/>
        <v>100</v>
      </c>
      <c r="S40" s="32">
        <v>9</v>
      </c>
      <c r="T40" s="32">
        <v>9</v>
      </c>
      <c r="U40" s="33">
        <f t="shared" si="5"/>
        <v>100</v>
      </c>
      <c r="V40" s="32">
        <v>5</v>
      </c>
      <c r="W40" s="32">
        <v>5</v>
      </c>
      <c r="X40" s="33">
        <f t="shared" si="6"/>
        <v>100</v>
      </c>
      <c r="Y40" s="2"/>
      <c r="Z40" s="2"/>
    </row>
    <row r="41" spans="1:26" ht="16.5" customHeight="1">
      <c r="A41" s="30">
        <v>31</v>
      </c>
      <c r="B41" s="31">
        <f>'[1]11'!B39</f>
        <v>0</v>
      </c>
      <c r="C41" s="31" t="str">
        <f>'[1]11'!C39</f>
        <v>Setono</v>
      </c>
      <c r="D41" s="32">
        <v>1707</v>
      </c>
      <c r="E41" s="32">
        <v>1632</v>
      </c>
      <c r="F41" s="33">
        <f t="shared" si="0"/>
        <v>95.60632688927943</v>
      </c>
      <c r="G41" s="32">
        <v>866</v>
      </c>
      <c r="H41" s="32">
        <v>530</v>
      </c>
      <c r="I41" s="33">
        <f t="shared" si="1"/>
        <v>61.200923787528872</v>
      </c>
      <c r="J41" s="32">
        <v>859</v>
      </c>
      <c r="K41" s="32">
        <v>3943</v>
      </c>
      <c r="L41" s="33">
        <f t="shared" si="2"/>
        <v>459.02211874272416</v>
      </c>
      <c r="M41" s="34">
        <v>2571</v>
      </c>
      <c r="N41" s="34">
        <v>2162</v>
      </c>
      <c r="O41" s="33">
        <f t="shared" si="3"/>
        <v>84.091793076623873</v>
      </c>
      <c r="P41" s="32">
        <v>19</v>
      </c>
      <c r="Q41" s="32">
        <v>19</v>
      </c>
      <c r="R41" s="33">
        <f t="shared" si="4"/>
        <v>100</v>
      </c>
      <c r="S41" s="32">
        <v>7</v>
      </c>
      <c r="T41" s="32">
        <v>7</v>
      </c>
      <c r="U41" s="33">
        <f t="shared" si="5"/>
        <v>100</v>
      </c>
      <c r="V41" s="32">
        <v>7</v>
      </c>
      <c r="W41" s="32">
        <v>7</v>
      </c>
      <c r="X41" s="33">
        <f t="shared" si="6"/>
        <v>100</v>
      </c>
      <c r="Y41" s="2"/>
      <c r="Z41" s="2"/>
    </row>
    <row r="42" spans="1:26" ht="16.5" customHeight="1">
      <c r="A42" s="30">
        <v>32</v>
      </c>
      <c r="B42" s="31" t="str">
        <f>'[1]11'!B40</f>
        <v>Ngebel</v>
      </c>
      <c r="C42" s="31" t="str">
        <f>'[1]11'!C40</f>
        <v>Ngebel</v>
      </c>
      <c r="D42" s="32">
        <v>1570</v>
      </c>
      <c r="E42" s="32">
        <v>1090</v>
      </c>
      <c r="F42" s="33">
        <f t="shared" si="0"/>
        <v>69.42675159235668</v>
      </c>
      <c r="G42" s="32">
        <v>796</v>
      </c>
      <c r="H42" s="32">
        <v>416</v>
      </c>
      <c r="I42" s="33">
        <f t="shared" si="1"/>
        <v>52.261306532663319</v>
      </c>
      <c r="J42" s="32">
        <v>790</v>
      </c>
      <c r="K42" s="32">
        <v>14</v>
      </c>
      <c r="L42" s="33">
        <f t="shared" si="2"/>
        <v>1.7721518987341773</v>
      </c>
      <c r="M42" s="34">
        <v>2365</v>
      </c>
      <c r="N42" s="34">
        <v>1506</v>
      </c>
      <c r="O42" s="33">
        <f t="shared" si="3"/>
        <v>63.678646934460893</v>
      </c>
      <c r="P42" s="32">
        <v>18</v>
      </c>
      <c r="Q42" s="32">
        <v>18</v>
      </c>
      <c r="R42" s="33">
        <f t="shared" si="4"/>
        <v>100</v>
      </c>
      <c r="S42" s="32">
        <v>4</v>
      </c>
      <c r="T42" s="32">
        <v>4</v>
      </c>
      <c r="U42" s="33">
        <f t="shared" si="5"/>
        <v>100</v>
      </c>
      <c r="V42" s="32">
        <v>1</v>
      </c>
      <c r="W42" s="32">
        <v>1</v>
      </c>
      <c r="X42" s="33">
        <f t="shared" si="6"/>
        <v>100</v>
      </c>
      <c r="Y42" s="2"/>
      <c r="Z42" s="2"/>
    </row>
    <row r="43" spans="1:26" ht="19.5" customHeight="1" thickBot="1">
      <c r="A43" s="35" t="s">
        <v>19</v>
      </c>
      <c r="B43" s="36"/>
      <c r="C43" s="37"/>
      <c r="D43" s="38">
        <f t="shared" ref="D43:E43" si="7">SUM(D11:D42)</f>
        <v>71644</v>
      </c>
      <c r="E43" s="38">
        <f t="shared" si="7"/>
        <v>64547</v>
      </c>
      <c r="F43" s="39">
        <f t="shared" si="0"/>
        <v>90.094076265981798</v>
      </c>
      <c r="G43" s="38">
        <f t="shared" ref="G43:H43" si="8">SUM(G11:G42)</f>
        <v>34926</v>
      </c>
      <c r="H43" s="38">
        <f t="shared" si="8"/>
        <v>37164</v>
      </c>
      <c r="I43" s="39">
        <f t="shared" si="1"/>
        <v>106.40783370554887</v>
      </c>
      <c r="J43" s="38">
        <f t="shared" ref="J43:K43" si="9">SUM(J11:J42)</f>
        <v>34057</v>
      </c>
      <c r="K43" s="38">
        <f t="shared" si="9"/>
        <v>36777</v>
      </c>
      <c r="L43" s="39">
        <f t="shared" si="2"/>
        <v>107.98661068209179</v>
      </c>
      <c r="M43" s="40">
        <f t="shared" ref="M43:N43" si="10">SUM(M11:M42)</f>
        <v>104956</v>
      </c>
      <c r="N43" s="38">
        <f t="shared" si="10"/>
        <v>101795</v>
      </c>
      <c r="O43" s="39">
        <f t="shared" si="3"/>
        <v>96.98826174778003</v>
      </c>
      <c r="P43" s="38">
        <f t="shared" ref="P43:Q43" si="11">SUM(P11:P42)</f>
        <v>707</v>
      </c>
      <c r="Q43" s="38">
        <f t="shared" si="11"/>
        <v>707</v>
      </c>
      <c r="R43" s="39">
        <f t="shared" si="4"/>
        <v>100</v>
      </c>
      <c r="S43" s="38">
        <f t="shared" ref="S43:T43" si="12">SUM(S11:S42)</f>
        <v>203</v>
      </c>
      <c r="T43" s="38">
        <f t="shared" si="12"/>
        <v>203</v>
      </c>
      <c r="U43" s="39">
        <f t="shared" si="5"/>
        <v>100</v>
      </c>
      <c r="V43" s="38">
        <f t="shared" ref="V43:W43" si="13">SUM(V11:V42)</f>
        <v>146</v>
      </c>
      <c r="W43" s="38">
        <f t="shared" si="13"/>
        <v>145</v>
      </c>
      <c r="X43" s="39">
        <f t="shared" si="6"/>
        <v>99.315068493150676</v>
      </c>
      <c r="Y43" s="2"/>
      <c r="Z43" s="2"/>
    </row>
    <row r="44" spans="1:26" ht="19.5" customHeight="1">
      <c r="A44" s="41"/>
      <c r="B44" s="41"/>
      <c r="C44" s="41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9.5" customHeight="1">
      <c r="A45" s="2" t="s">
        <v>20</v>
      </c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5.75" customHeight="1">
      <c r="A46" s="2"/>
      <c r="B46" s="2"/>
      <c r="C46" s="2"/>
      <c r="D46" s="2">
        <v>70418</v>
      </c>
      <c r="E46" s="2">
        <v>37574</v>
      </c>
      <c r="F46" s="2"/>
      <c r="G46" s="2">
        <v>35626</v>
      </c>
      <c r="H46" s="2">
        <v>17659</v>
      </c>
      <c r="I46" s="2"/>
      <c r="J46" s="2">
        <v>23614</v>
      </c>
      <c r="K46" s="2">
        <v>12124</v>
      </c>
      <c r="L46" s="2"/>
      <c r="M46" s="2">
        <v>106044</v>
      </c>
      <c r="N46" s="2">
        <v>55233</v>
      </c>
      <c r="O46" s="2"/>
      <c r="P46" s="2">
        <v>701</v>
      </c>
      <c r="Q46" s="2">
        <v>635</v>
      </c>
      <c r="R46" s="2"/>
      <c r="S46" s="2">
        <v>185</v>
      </c>
      <c r="T46" s="2">
        <v>169</v>
      </c>
      <c r="U46" s="2"/>
      <c r="V46" s="2">
        <v>136</v>
      </c>
      <c r="W46" s="2">
        <v>115</v>
      </c>
      <c r="X46" s="2"/>
      <c r="Y46" s="2"/>
      <c r="Z46" s="2"/>
    </row>
    <row r="47" spans="1:26" ht="15.75" customHeight="1">
      <c r="A47" s="4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5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5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5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5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5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5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5.75" customHeight="1"/>
    <row r="247" spans="1:26" ht="15.75" customHeight="1"/>
    <row r="248" spans="1:26" ht="15.75" customHeight="1"/>
    <row r="249" spans="1:26" ht="15.75" customHeight="1"/>
    <row r="250" spans="1:26" ht="15.75" customHeight="1"/>
    <row r="251" spans="1:26" ht="15.75" customHeight="1"/>
    <row r="252" spans="1:26" ht="15.75" customHeight="1"/>
    <row r="253" spans="1:26" ht="15.75" customHeight="1"/>
    <row r="254" spans="1:26" ht="15.75" customHeight="1"/>
    <row r="255" spans="1:26" ht="15.75" customHeight="1"/>
    <row r="256" spans="1:2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3">
    <mergeCell ref="P8:R8"/>
    <mergeCell ref="S8:U8"/>
    <mergeCell ref="V8:X8"/>
    <mergeCell ref="A3:X3"/>
    <mergeCell ref="A7:A9"/>
    <mergeCell ref="B7:B9"/>
    <mergeCell ref="C7:C9"/>
    <mergeCell ref="D7:L7"/>
    <mergeCell ref="M7:O8"/>
    <mergeCell ref="P7:X7"/>
    <mergeCell ref="D8:F8"/>
    <mergeCell ref="G8:I8"/>
    <mergeCell ref="J8:L8"/>
  </mergeCells>
  <printOptions horizontalCentered="1"/>
  <pageMargins left="1.19" right="0.9" top="1.1499999999999999" bottom="0.9" header="0" footer="0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8031A0-BEEB-4FEA-8D18-5DD3967ACEE8}">
  <sheetPr codeName="Sheet52"/>
  <dimension ref="A1:AU1000"/>
  <sheetViews>
    <sheetView topLeftCell="J1" workbookViewId="0"/>
  </sheetViews>
  <sheetFormatPr defaultColWidth="14.42578125" defaultRowHeight="15" customHeight="1"/>
  <cols>
    <col min="1" max="1" width="5.7109375" style="3" customWidth="1"/>
    <col min="2" max="4" width="21.7109375" style="3" customWidth="1"/>
    <col min="5" max="6" width="9.7109375" style="3" customWidth="1"/>
    <col min="7" max="7" width="11.28515625" style="3" customWidth="1"/>
    <col min="8" max="8" width="8.28515625" style="3" customWidth="1"/>
    <col min="9" max="9" width="9.85546875" style="3" customWidth="1"/>
    <col min="10" max="10" width="11" style="3" customWidth="1"/>
    <col min="11" max="12" width="8.28515625" style="3" customWidth="1"/>
    <col min="13" max="13" width="9.85546875" style="3" customWidth="1"/>
    <col min="14" max="14" width="10.85546875" style="3" customWidth="1"/>
    <col min="15" max="15" width="8.28515625" style="3" customWidth="1"/>
    <col min="16" max="16" width="10.85546875" style="3" customWidth="1"/>
    <col min="17" max="17" width="8.28515625" style="3" customWidth="1"/>
    <col min="18" max="18" width="10.85546875" style="3" customWidth="1"/>
    <col min="19" max="25" width="8.28515625" style="3" customWidth="1"/>
    <col min="26" max="26" width="10.140625" style="3" customWidth="1"/>
    <col min="27" max="27" width="8.28515625" style="3" customWidth="1"/>
    <col min="28" max="28" width="10.85546875" style="3" customWidth="1"/>
    <col min="29" max="29" width="8.28515625" style="3" customWidth="1"/>
    <col min="30" max="30" width="10.85546875" style="3" customWidth="1"/>
    <col min="31" max="31" width="8.28515625" style="3" customWidth="1"/>
    <col min="32" max="32" width="11" style="3" customWidth="1"/>
    <col min="33" max="33" width="9.28515625" style="3" customWidth="1"/>
    <col min="34" max="34" width="11" style="3" customWidth="1"/>
    <col min="35" max="35" width="9.28515625" style="3" customWidth="1"/>
    <col min="36" max="36" width="10.85546875" style="3" customWidth="1"/>
    <col min="37" max="37" width="9.28515625" style="3" customWidth="1"/>
    <col min="38" max="38" width="12.28515625" style="3" customWidth="1"/>
    <col min="39" max="39" width="9.28515625" style="3" customWidth="1"/>
    <col min="40" max="40" width="13.140625" style="3" customWidth="1"/>
    <col min="41" max="41" width="9.28515625" style="3" customWidth="1"/>
    <col min="42" max="42" width="13.28515625" style="3" customWidth="1"/>
    <col min="43" max="43" width="9.28515625" style="3" customWidth="1"/>
    <col min="44" max="44" width="12.7109375" style="3" customWidth="1"/>
    <col min="45" max="47" width="9.28515625" style="3" customWidth="1"/>
    <col min="48" max="16384" width="14.42578125" style="3"/>
  </cols>
  <sheetData>
    <row r="1" spans="1:47" ht="15.75">
      <c r="A1" s="1" t="s">
        <v>21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</row>
    <row r="2" spans="1:47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</row>
    <row r="3" spans="1:47" ht="15.75">
      <c r="A3" s="4" t="s">
        <v>22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2"/>
      <c r="AU3" s="2"/>
    </row>
    <row r="4" spans="1:47" ht="15.75">
      <c r="A4" s="4" t="s">
        <v>23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2"/>
      <c r="AU4" s="2"/>
    </row>
    <row r="5" spans="1:47" ht="15.75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7" t="s">
        <v>2</v>
      </c>
      <c r="T5" s="7"/>
      <c r="U5" s="7"/>
      <c r="V5" s="7"/>
      <c r="W5" s="7"/>
      <c r="X5" s="7"/>
      <c r="Y5" s="7"/>
      <c r="Z5" s="8" t="str">
        <f>'[1]1'!$F$5</f>
        <v>PONOROGO</v>
      </c>
      <c r="AA5" s="43"/>
      <c r="AB5" s="43"/>
      <c r="AC5" s="6"/>
      <c r="AD5" s="6"/>
      <c r="AE5" s="6"/>
      <c r="AF5" s="6"/>
      <c r="AG5" s="43"/>
      <c r="AH5" s="43"/>
      <c r="AI5" s="6"/>
      <c r="AJ5" s="6"/>
      <c r="AK5" s="6"/>
      <c r="AL5" s="44"/>
      <c r="AM5" s="44"/>
      <c r="AN5" s="2"/>
      <c r="AO5" s="2"/>
      <c r="AP5" s="2"/>
      <c r="AQ5" s="2"/>
      <c r="AR5" s="2"/>
      <c r="AS5" s="2"/>
      <c r="AT5" s="2"/>
      <c r="AU5" s="2"/>
    </row>
    <row r="6" spans="1:47" ht="15.75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7" t="s">
        <v>3</v>
      </c>
      <c r="T6" s="7"/>
      <c r="U6" s="7"/>
      <c r="V6" s="7"/>
      <c r="W6" s="7"/>
      <c r="X6" s="7"/>
      <c r="Y6" s="7"/>
      <c r="Z6" s="8">
        <f>'[1]1'!$F$6</f>
        <v>2025</v>
      </c>
      <c r="AA6" s="43"/>
      <c r="AB6" s="43"/>
      <c r="AC6" s="6"/>
      <c r="AD6" s="6"/>
      <c r="AE6" s="6"/>
      <c r="AF6" s="6"/>
      <c r="AG6" s="43"/>
      <c r="AH6" s="43"/>
      <c r="AI6" s="6"/>
      <c r="AJ6" s="6"/>
      <c r="AK6" s="6"/>
      <c r="AL6" s="44"/>
      <c r="AM6" s="44"/>
      <c r="AN6" s="2"/>
      <c r="AO6" s="2"/>
      <c r="AP6" s="2"/>
      <c r="AQ6" s="2"/>
      <c r="AR6" s="2"/>
      <c r="AS6" s="2"/>
      <c r="AT6" s="2"/>
      <c r="AU6" s="2"/>
    </row>
    <row r="7" spans="1:47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</row>
    <row r="8" spans="1:47" ht="15.75">
      <c r="A8" s="45" t="s">
        <v>4</v>
      </c>
      <c r="B8" s="45" t="s">
        <v>5</v>
      </c>
      <c r="C8" s="45" t="s">
        <v>6</v>
      </c>
      <c r="D8" s="46" t="s">
        <v>24</v>
      </c>
      <c r="E8" s="47" t="s">
        <v>25</v>
      </c>
      <c r="F8" s="48"/>
      <c r="G8" s="49"/>
      <c r="H8" s="47" t="s">
        <v>26</v>
      </c>
      <c r="I8" s="48"/>
      <c r="J8" s="49"/>
      <c r="K8" s="50" t="s">
        <v>27</v>
      </c>
      <c r="L8" s="48"/>
      <c r="M8" s="49"/>
      <c r="N8" s="51" t="s">
        <v>28</v>
      </c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1"/>
      <c r="AT8" s="2"/>
      <c r="AU8" s="2"/>
    </row>
    <row r="9" spans="1:47" ht="15.75">
      <c r="A9" s="18"/>
      <c r="B9" s="18"/>
      <c r="C9" s="18"/>
      <c r="D9" s="18"/>
      <c r="E9" s="52"/>
      <c r="F9" s="5"/>
      <c r="G9" s="14"/>
      <c r="H9" s="52"/>
      <c r="I9" s="5"/>
      <c r="J9" s="14"/>
      <c r="K9" s="52"/>
      <c r="L9" s="5"/>
      <c r="M9" s="14"/>
      <c r="N9" s="51" t="s">
        <v>29</v>
      </c>
      <c r="O9" s="20"/>
      <c r="P9" s="20"/>
      <c r="Q9" s="20"/>
      <c r="R9" s="20"/>
      <c r="S9" s="21"/>
      <c r="T9" s="51" t="s">
        <v>30</v>
      </c>
      <c r="U9" s="20"/>
      <c r="V9" s="20"/>
      <c r="W9" s="20"/>
      <c r="X9" s="20"/>
      <c r="Y9" s="21"/>
      <c r="Z9" s="51" t="s">
        <v>31</v>
      </c>
      <c r="AA9" s="20"/>
      <c r="AB9" s="20"/>
      <c r="AC9" s="20"/>
      <c r="AD9" s="20"/>
      <c r="AE9" s="21"/>
      <c r="AF9" s="51" t="s">
        <v>32</v>
      </c>
      <c r="AG9" s="20"/>
      <c r="AH9" s="20"/>
      <c r="AI9" s="20"/>
      <c r="AJ9" s="20"/>
      <c r="AK9" s="21"/>
      <c r="AL9" s="51" t="s">
        <v>33</v>
      </c>
      <c r="AM9" s="21"/>
      <c r="AN9" s="51" t="s">
        <v>34</v>
      </c>
      <c r="AO9" s="20"/>
      <c r="AP9" s="20"/>
      <c r="AQ9" s="20"/>
      <c r="AR9" s="20"/>
      <c r="AS9" s="21"/>
      <c r="AT9" s="2"/>
      <c r="AU9" s="2"/>
    </row>
    <row r="10" spans="1:47" ht="15.75">
      <c r="A10" s="18"/>
      <c r="B10" s="18"/>
      <c r="C10" s="18"/>
      <c r="D10" s="18"/>
      <c r="E10" s="22"/>
      <c r="F10" s="23"/>
      <c r="G10" s="24"/>
      <c r="H10" s="22"/>
      <c r="I10" s="23"/>
      <c r="J10" s="24"/>
      <c r="K10" s="22"/>
      <c r="L10" s="23"/>
      <c r="M10" s="24"/>
      <c r="N10" s="51" t="s">
        <v>35</v>
      </c>
      <c r="O10" s="21"/>
      <c r="P10" s="51" t="s">
        <v>36</v>
      </c>
      <c r="Q10" s="21"/>
      <c r="R10" s="51" t="s">
        <v>37</v>
      </c>
      <c r="S10" s="21"/>
      <c r="T10" s="51" t="s">
        <v>35</v>
      </c>
      <c r="U10" s="21"/>
      <c r="V10" s="51" t="s">
        <v>36</v>
      </c>
      <c r="W10" s="21"/>
      <c r="X10" s="51" t="s">
        <v>37</v>
      </c>
      <c r="Y10" s="21"/>
      <c r="Z10" s="51" t="s">
        <v>35</v>
      </c>
      <c r="AA10" s="21"/>
      <c r="AB10" s="51" t="s">
        <v>36</v>
      </c>
      <c r="AC10" s="21"/>
      <c r="AD10" s="51" t="s">
        <v>37</v>
      </c>
      <c r="AE10" s="21"/>
      <c r="AF10" s="51" t="s">
        <v>35</v>
      </c>
      <c r="AG10" s="21"/>
      <c r="AH10" s="51" t="s">
        <v>36</v>
      </c>
      <c r="AI10" s="21"/>
      <c r="AJ10" s="51" t="s">
        <v>37</v>
      </c>
      <c r="AK10" s="21"/>
      <c r="AL10" s="51" t="s">
        <v>36</v>
      </c>
      <c r="AM10" s="21"/>
      <c r="AN10" s="51" t="s">
        <v>35</v>
      </c>
      <c r="AO10" s="21"/>
      <c r="AP10" s="51" t="s">
        <v>36</v>
      </c>
      <c r="AQ10" s="21"/>
      <c r="AR10" s="51" t="s">
        <v>37</v>
      </c>
      <c r="AS10" s="21"/>
      <c r="AT10" s="2"/>
      <c r="AU10" s="2"/>
    </row>
    <row r="11" spans="1:47" ht="31.5">
      <c r="A11" s="25"/>
      <c r="B11" s="25"/>
      <c r="C11" s="25"/>
      <c r="D11" s="25"/>
      <c r="E11" s="27" t="s">
        <v>35</v>
      </c>
      <c r="F11" s="27" t="s">
        <v>36</v>
      </c>
      <c r="G11" s="27" t="s">
        <v>38</v>
      </c>
      <c r="H11" s="27" t="s">
        <v>35</v>
      </c>
      <c r="I11" s="27" t="s">
        <v>36</v>
      </c>
      <c r="J11" s="27" t="s">
        <v>38</v>
      </c>
      <c r="K11" s="27" t="s">
        <v>35</v>
      </c>
      <c r="L11" s="27" t="s">
        <v>36</v>
      </c>
      <c r="M11" s="27" t="s">
        <v>38</v>
      </c>
      <c r="N11" s="27" t="s">
        <v>17</v>
      </c>
      <c r="O11" s="27" t="s">
        <v>16</v>
      </c>
      <c r="P11" s="27" t="s">
        <v>17</v>
      </c>
      <c r="Q11" s="27" t="s">
        <v>16</v>
      </c>
      <c r="R11" s="27" t="s">
        <v>17</v>
      </c>
      <c r="S11" s="27" t="s">
        <v>16</v>
      </c>
      <c r="T11" s="27" t="s">
        <v>17</v>
      </c>
      <c r="U11" s="27" t="s">
        <v>16</v>
      </c>
      <c r="V11" s="27" t="s">
        <v>17</v>
      </c>
      <c r="W11" s="27" t="s">
        <v>16</v>
      </c>
      <c r="X11" s="27" t="s">
        <v>17</v>
      </c>
      <c r="Y11" s="27" t="s">
        <v>16</v>
      </c>
      <c r="Z11" s="27" t="s">
        <v>17</v>
      </c>
      <c r="AA11" s="27" t="s">
        <v>16</v>
      </c>
      <c r="AB11" s="27" t="s">
        <v>17</v>
      </c>
      <c r="AC11" s="27" t="s">
        <v>16</v>
      </c>
      <c r="AD11" s="27" t="s">
        <v>17</v>
      </c>
      <c r="AE11" s="27" t="s">
        <v>16</v>
      </c>
      <c r="AF11" s="27" t="s">
        <v>17</v>
      </c>
      <c r="AG11" s="27" t="s">
        <v>16</v>
      </c>
      <c r="AH11" s="27" t="s">
        <v>17</v>
      </c>
      <c r="AI11" s="27" t="s">
        <v>16</v>
      </c>
      <c r="AJ11" s="27" t="s">
        <v>17</v>
      </c>
      <c r="AK11" s="27" t="s">
        <v>16</v>
      </c>
      <c r="AL11" s="27" t="s">
        <v>17</v>
      </c>
      <c r="AM11" s="27" t="s">
        <v>16</v>
      </c>
      <c r="AN11" s="27" t="s">
        <v>17</v>
      </c>
      <c r="AO11" s="27" t="s">
        <v>16</v>
      </c>
      <c r="AP11" s="27" t="s">
        <v>17</v>
      </c>
      <c r="AQ11" s="27" t="s">
        <v>16</v>
      </c>
      <c r="AR11" s="27" t="s">
        <v>17</v>
      </c>
      <c r="AS11" s="27" t="s">
        <v>16</v>
      </c>
      <c r="AT11" s="2"/>
      <c r="AU11" s="2"/>
    </row>
    <row r="12" spans="1:47">
      <c r="A12" s="29">
        <v>1</v>
      </c>
      <c r="B12" s="29">
        <v>2</v>
      </c>
      <c r="C12" s="29">
        <v>3</v>
      </c>
      <c r="D12" s="29">
        <v>4</v>
      </c>
      <c r="E12" s="29">
        <v>5</v>
      </c>
      <c r="F12" s="29">
        <v>6</v>
      </c>
      <c r="G12" s="29">
        <v>7</v>
      </c>
      <c r="H12" s="29">
        <v>8</v>
      </c>
      <c r="I12" s="29">
        <v>9</v>
      </c>
      <c r="J12" s="29">
        <v>10</v>
      </c>
      <c r="K12" s="29">
        <v>11</v>
      </c>
      <c r="L12" s="29">
        <v>12</v>
      </c>
      <c r="M12" s="29">
        <v>13</v>
      </c>
      <c r="N12" s="29">
        <v>14</v>
      </c>
      <c r="O12" s="29">
        <v>15</v>
      </c>
      <c r="P12" s="29">
        <v>16</v>
      </c>
      <c r="Q12" s="29">
        <v>17</v>
      </c>
      <c r="R12" s="29">
        <v>18</v>
      </c>
      <c r="S12" s="29">
        <v>19</v>
      </c>
      <c r="T12" s="29">
        <v>20</v>
      </c>
      <c r="U12" s="29">
        <v>21</v>
      </c>
      <c r="V12" s="29">
        <v>22</v>
      </c>
      <c r="W12" s="29">
        <v>23</v>
      </c>
      <c r="X12" s="29">
        <v>24</v>
      </c>
      <c r="Y12" s="29">
        <v>25</v>
      </c>
      <c r="Z12" s="29">
        <v>26</v>
      </c>
      <c r="AA12" s="29">
        <v>27</v>
      </c>
      <c r="AB12" s="29">
        <v>28</v>
      </c>
      <c r="AC12" s="29">
        <v>29</v>
      </c>
      <c r="AD12" s="29">
        <v>30</v>
      </c>
      <c r="AE12" s="29">
        <v>31</v>
      </c>
      <c r="AF12" s="29">
        <v>32</v>
      </c>
      <c r="AG12" s="29">
        <v>33</v>
      </c>
      <c r="AH12" s="29">
        <v>34</v>
      </c>
      <c r="AI12" s="29">
        <v>35</v>
      </c>
      <c r="AJ12" s="29">
        <v>36</v>
      </c>
      <c r="AK12" s="29">
        <v>37</v>
      </c>
      <c r="AL12" s="29">
        <v>38</v>
      </c>
      <c r="AM12" s="29">
        <v>39</v>
      </c>
      <c r="AN12" s="29">
        <v>40</v>
      </c>
      <c r="AO12" s="29">
        <v>41</v>
      </c>
      <c r="AP12" s="29">
        <v>42</v>
      </c>
      <c r="AQ12" s="29">
        <v>43</v>
      </c>
      <c r="AR12" s="29">
        <v>44</v>
      </c>
      <c r="AS12" s="29">
        <v>45</v>
      </c>
      <c r="AT12" s="2"/>
      <c r="AU12" s="2"/>
    </row>
    <row r="13" spans="1:47" ht="19.5" customHeight="1">
      <c r="A13" s="30">
        <v>1</v>
      </c>
      <c r="B13" s="31" t="str">
        <f>'[1]11'!B9</f>
        <v>Ngrayun</v>
      </c>
      <c r="C13" s="31" t="str">
        <f>'[1]11'!C9</f>
        <v>Ngrayun</v>
      </c>
      <c r="D13" s="53">
        <v>30</v>
      </c>
      <c r="E13" s="53">
        <v>229</v>
      </c>
      <c r="F13" s="53">
        <v>213</v>
      </c>
      <c r="G13" s="54">
        <f t="shared" ref="G13:G44" si="0">E13+F13</f>
        <v>442</v>
      </c>
      <c r="H13" s="53">
        <v>230</v>
      </c>
      <c r="I13" s="53">
        <v>213</v>
      </c>
      <c r="J13" s="54">
        <f t="shared" ref="J13:J44" si="1">H13+I13</f>
        <v>443</v>
      </c>
      <c r="K13" s="32">
        <v>235</v>
      </c>
      <c r="L13" s="32">
        <v>218</v>
      </c>
      <c r="M13" s="55">
        <f t="shared" ref="M13:M44" si="2">SUM(K13:L13)</f>
        <v>453</v>
      </c>
      <c r="N13" s="32">
        <v>159</v>
      </c>
      <c r="O13" s="55">
        <f t="shared" ref="O13:O45" si="3">N13/E13*100</f>
        <v>69.432314410480345</v>
      </c>
      <c r="P13" s="32">
        <v>185</v>
      </c>
      <c r="Q13" s="55">
        <f t="shared" ref="Q13:Q45" si="4">P13/F13*100</f>
        <v>86.854460093896719</v>
      </c>
      <c r="R13" s="55">
        <f t="shared" ref="R13:R44" si="5">N13+P13</f>
        <v>344</v>
      </c>
      <c r="S13" s="55">
        <f t="shared" ref="S13:S45" si="6">R13/G13*100</f>
        <v>77.828054298642542</v>
      </c>
      <c r="T13" s="32">
        <v>159</v>
      </c>
      <c r="U13" s="55">
        <f t="shared" ref="U13:U45" si="7">T13/E13*100</f>
        <v>69.432314410480345</v>
      </c>
      <c r="V13" s="32">
        <v>184</v>
      </c>
      <c r="W13" s="55">
        <f t="shared" ref="W13:W45" si="8">V13/F13*100</f>
        <v>86.3849765258216</v>
      </c>
      <c r="X13" s="55">
        <f t="shared" ref="X13:X44" si="9">T13+V13</f>
        <v>343</v>
      </c>
      <c r="Y13" s="55">
        <f t="shared" ref="Y13:Y45" si="10">X13/G13*100</f>
        <v>77.601809954751133</v>
      </c>
      <c r="Z13" s="32">
        <v>172</v>
      </c>
      <c r="AA13" s="55">
        <f t="shared" ref="AA13:AA45" si="11">Z13/H13*100</f>
        <v>74.782608695652172</v>
      </c>
      <c r="AB13" s="32">
        <v>175</v>
      </c>
      <c r="AC13" s="55">
        <f t="shared" ref="AC13:AC45" si="12">AB13/I13*100</f>
        <v>82.159624413145536</v>
      </c>
      <c r="AD13" s="55">
        <f t="shared" ref="AD13:AD44" si="13">AB13+Z13</f>
        <v>347</v>
      </c>
      <c r="AE13" s="55">
        <f t="shared" ref="AE13:AE45" si="14">AD13/J13*100</f>
        <v>78.329571106094804</v>
      </c>
      <c r="AF13" s="32">
        <v>181</v>
      </c>
      <c r="AG13" s="56">
        <f t="shared" ref="AG13:AG45" si="15">AF13/K13*100</f>
        <v>77.021276595744681</v>
      </c>
      <c r="AH13" s="32">
        <v>187</v>
      </c>
      <c r="AI13" s="56">
        <f t="shared" ref="AI13:AI45" si="16">AH13/L13*100</f>
        <v>85.77981651376146</v>
      </c>
      <c r="AJ13" s="55">
        <f t="shared" ref="AJ13:AJ44" si="17">SUM(AF13,AH13)</f>
        <v>368</v>
      </c>
      <c r="AK13" s="56">
        <f t="shared" ref="AK13:AK45" si="18">AJ13/M13*100</f>
        <v>81.236203090507729</v>
      </c>
      <c r="AL13" s="57">
        <v>192</v>
      </c>
      <c r="AM13" s="56">
        <f t="shared" ref="AM13:AM45" si="19">AL13/L13*100</f>
        <v>88.073394495412856</v>
      </c>
      <c r="AN13" s="32">
        <v>181</v>
      </c>
      <c r="AO13" s="56">
        <f t="shared" ref="AO13:AO45" si="20">AN13/K13*100</f>
        <v>77.021276595744681</v>
      </c>
      <c r="AP13" s="32">
        <v>187</v>
      </c>
      <c r="AQ13" s="56">
        <f t="shared" ref="AQ13:AQ45" si="21">AP13/L13*100</f>
        <v>85.77981651376146</v>
      </c>
      <c r="AR13" s="55">
        <f t="shared" ref="AR13:AR44" si="22">SUM(AN13,AP13)</f>
        <v>368</v>
      </c>
      <c r="AS13" s="56">
        <f t="shared" ref="AS13:AS45" si="23">AR13/M13*100</f>
        <v>81.236203090507729</v>
      </c>
      <c r="AT13" s="2"/>
      <c r="AU13" s="2"/>
    </row>
    <row r="14" spans="1:47" ht="19.5" customHeight="1">
      <c r="A14" s="30">
        <v>2</v>
      </c>
      <c r="B14" s="31">
        <f>'[1]11'!B10</f>
        <v>0</v>
      </c>
      <c r="C14" s="31" t="str">
        <f>'[1]11'!C10</f>
        <v>Selur</v>
      </c>
      <c r="D14" s="53">
        <v>20</v>
      </c>
      <c r="E14" s="53">
        <v>154</v>
      </c>
      <c r="F14" s="53">
        <v>144</v>
      </c>
      <c r="G14" s="54">
        <f t="shared" si="0"/>
        <v>298</v>
      </c>
      <c r="H14" s="53">
        <v>154</v>
      </c>
      <c r="I14" s="53">
        <v>144</v>
      </c>
      <c r="J14" s="54">
        <f t="shared" si="1"/>
        <v>298</v>
      </c>
      <c r="K14" s="32">
        <v>158</v>
      </c>
      <c r="L14" s="32">
        <v>147</v>
      </c>
      <c r="M14" s="55">
        <f t="shared" si="2"/>
        <v>305</v>
      </c>
      <c r="N14" s="32">
        <v>130</v>
      </c>
      <c r="O14" s="55">
        <f t="shared" si="3"/>
        <v>84.415584415584405</v>
      </c>
      <c r="P14" s="32">
        <v>92</v>
      </c>
      <c r="Q14" s="55">
        <f t="shared" si="4"/>
        <v>63.888888888888886</v>
      </c>
      <c r="R14" s="55">
        <f t="shared" si="5"/>
        <v>222</v>
      </c>
      <c r="S14" s="55">
        <f t="shared" si="6"/>
        <v>74.496644295302019</v>
      </c>
      <c r="T14" s="32">
        <v>130</v>
      </c>
      <c r="U14" s="55">
        <f t="shared" si="7"/>
        <v>84.415584415584405</v>
      </c>
      <c r="V14" s="32">
        <v>92</v>
      </c>
      <c r="W14" s="55">
        <f t="shared" si="8"/>
        <v>63.888888888888886</v>
      </c>
      <c r="X14" s="55">
        <f t="shared" si="9"/>
        <v>222</v>
      </c>
      <c r="Y14" s="55">
        <f t="shared" si="10"/>
        <v>74.496644295302019</v>
      </c>
      <c r="Z14" s="32">
        <v>108</v>
      </c>
      <c r="AA14" s="55">
        <f t="shared" si="11"/>
        <v>70.129870129870127</v>
      </c>
      <c r="AB14" s="32">
        <v>131</v>
      </c>
      <c r="AC14" s="55">
        <f t="shared" si="12"/>
        <v>90.972222222222214</v>
      </c>
      <c r="AD14" s="55">
        <f t="shared" si="13"/>
        <v>239</v>
      </c>
      <c r="AE14" s="55">
        <f t="shared" si="14"/>
        <v>80.201342281879192</v>
      </c>
      <c r="AF14" s="32">
        <v>142</v>
      </c>
      <c r="AG14" s="56">
        <f t="shared" si="15"/>
        <v>89.87341772151899</v>
      </c>
      <c r="AH14" s="32">
        <v>127</v>
      </c>
      <c r="AI14" s="56">
        <f t="shared" si="16"/>
        <v>86.394557823129247</v>
      </c>
      <c r="AJ14" s="55">
        <f t="shared" si="17"/>
        <v>269</v>
      </c>
      <c r="AK14" s="56">
        <f t="shared" si="18"/>
        <v>88.196721311475414</v>
      </c>
      <c r="AL14" s="57">
        <v>128</v>
      </c>
      <c r="AM14" s="56">
        <f t="shared" si="19"/>
        <v>87.074829931972786</v>
      </c>
      <c r="AN14" s="32">
        <v>142</v>
      </c>
      <c r="AO14" s="56">
        <f t="shared" si="20"/>
        <v>89.87341772151899</v>
      </c>
      <c r="AP14" s="32">
        <v>127</v>
      </c>
      <c r="AQ14" s="56">
        <f t="shared" si="21"/>
        <v>86.394557823129247</v>
      </c>
      <c r="AR14" s="55">
        <f t="shared" si="22"/>
        <v>269</v>
      </c>
      <c r="AS14" s="56">
        <f t="shared" si="23"/>
        <v>88.196721311475414</v>
      </c>
      <c r="AT14" s="2"/>
      <c r="AU14" s="2"/>
    </row>
    <row r="15" spans="1:47" ht="19.5" customHeight="1">
      <c r="A15" s="30">
        <v>3</v>
      </c>
      <c r="B15" s="31" t="str">
        <f>'[1]11'!B11</f>
        <v>Slahung</v>
      </c>
      <c r="C15" s="31" t="str">
        <f>'[1]11'!C11</f>
        <v>Slahung</v>
      </c>
      <c r="D15" s="53">
        <v>24</v>
      </c>
      <c r="E15" s="53">
        <v>183</v>
      </c>
      <c r="F15" s="53">
        <v>175</v>
      </c>
      <c r="G15" s="54">
        <f t="shared" si="0"/>
        <v>358</v>
      </c>
      <c r="H15" s="53">
        <v>184</v>
      </c>
      <c r="I15" s="53">
        <v>175</v>
      </c>
      <c r="J15" s="54">
        <f t="shared" si="1"/>
        <v>359</v>
      </c>
      <c r="K15" s="32">
        <v>188</v>
      </c>
      <c r="L15" s="32">
        <v>179</v>
      </c>
      <c r="M15" s="55">
        <f t="shared" si="2"/>
        <v>367</v>
      </c>
      <c r="N15" s="32">
        <v>108</v>
      </c>
      <c r="O15" s="55">
        <f t="shared" si="3"/>
        <v>59.016393442622949</v>
      </c>
      <c r="P15" s="32">
        <v>101</v>
      </c>
      <c r="Q15" s="55">
        <f t="shared" si="4"/>
        <v>57.714285714285715</v>
      </c>
      <c r="R15" s="55">
        <f t="shared" si="5"/>
        <v>209</v>
      </c>
      <c r="S15" s="55">
        <f t="shared" si="6"/>
        <v>58.379888268156421</v>
      </c>
      <c r="T15" s="32">
        <v>108</v>
      </c>
      <c r="U15" s="55">
        <f t="shared" si="7"/>
        <v>59.016393442622949</v>
      </c>
      <c r="V15" s="32">
        <v>101</v>
      </c>
      <c r="W15" s="55">
        <f t="shared" si="8"/>
        <v>57.714285714285715</v>
      </c>
      <c r="X15" s="55">
        <f t="shared" si="9"/>
        <v>209</v>
      </c>
      <c r="Y15" s="55">
        <f t="shared" si="10"/>
        <v>58.379888268156421</v>
      </c>
      <c r="Z15" s="32">
        <v>105</v>
      </c>
      <c r="AA15" s="55">
        <f t="shared" si="11"/>
        <v>57.065217391304344</v>
      </c>
      <c r="AB15" s="32">
        <v>104</v>
      </c>
      <c r="AC15" s="55">
        <f t="shared" si="12"/>
        <v>59.428571428571431</v>
      </c>
      <c r="AD15" s="55">
        <f t="shared" si="13"/>
        <v>209</v>
      </c>
      <c r="AE15" s="55">
        <f t="shared" si="14"/>
        <v>58.217270194986071</v>
      </c>
      <c r="AF15" s="32">
        <v>134</v>
      </c>
      <c r="AG15" s="56">
        <f t="shared" si="15"/>
        <v>71.276595744680847</v>
      </c>
      <c r="AH15" s="32">
        <v>127</v>
      </c>
      <c r="AI15" s="56">
        <f t="shared" si="16"/>
        <v>70.949720670391059</v>
      </c>
      <c r="AJ15" s="55">
        <f t="shared" si="17"/>
        <v>261</v>
      </c>
      <c r="AK15" s="56">
        <f t="shared" si="18"/>
        <v>71.117166212534059</v>
      </c>
      <c r="AL15" s="57">
        <v>125</v>
      </c>
      <c r="AM15" s="56">
        <f t="shared" si="19"/>
        <v>69.832402234636874</v>
      </c>
      <c r="AN15" s="32">
        <v>134</v>
      </c>
      <c r="AO15" s="56">
        <f t="shared" si="20"/>
        <v>71.276595744680847</v>
      </c>
      <c r="AP15" s="32">
        <v>127</v>
      </c>
      <c r="AQ15" s="56">
        <f t="shared" si="21"/>
        <v>70.949720670391059</v>
      </c>
      <c r="AR15" s="55">
        <f t="shared" si="22"/>
        <v>261</v>
      </c>
      <c r="AS15" s="56">
        <f t="shared" si="23"/>
        <v>71.117166212534059</v>
      </c>
      <c r="AT15" s="2"/>
      <c r="AU15" s="2"/>
    </row>
    <row r="16" spans="1:47" ht="19.5" customHeight="1">
      <c r="A16" s="30">
        <v>4</v>
      </c>
      <c r="B16" s="31">
        <f>'[1]11'!B12</f>
        <v>0</v>
      </c>
      <c r="C16" s="31" t="str">
        <f>'[1]11'!C12</f>
        <v>Nailan</v>
      </c>
      <c r="D16" s="53">
        <v>20</v>
      </c>
      <c r="E16" s="53">
        <v>148</v>
      </c>
      <c r="F16" s="53">
        <v>144</v>
      </c>
      <c r="G16" s="54">
        <f t="shared" si="0"/>
        <v>292</v>
      </c>
      <c r="H16" s="53">
        <v>148</v>
      </c>
      <c r="I16" s="53">
        <v>144</v>
      </c>
      <c r="J16" s="54">
        <f t="shared" si="1"/>
        <v>292</v>
      </c>
      <c r="K16" s="32">
        <v>151</v>
      </c>
      <c r="L16" s="32">
        <v>147</v>
      </c>
      <c r="M16" s="55">
        <f t="shared" si="2"/>
        <v>298</v>
      </c>
      <c r="N16" s="32">
        <v>185</v>
      </c>
      <c r="O16" s="55">
        <f t="shared" si="3"/>
        <v>125</v>
      </c>
      <c r="P16" s="32">
        <v>172</v>
      </c>
      <c r="Q16" s="55">
        <f t="shared" si="4"/>
        <v>119.44444444444444</v>
      </c>
      <c r="R16" s="55">
        <f t="shared" si="5"/>
        <v>357</v>
      </c>
      <c r="S16" s="55">
        <f t="shared" si="6"/>
        <v>122.26027397260273</v>
      </c>
      <c r="T16" s="32">
        <v>185</v>
      </c>
      <c r="U16" s="55">
        <f t="shared" si="7"/>
        <v>125</v>
      </c>
      <c r="V16" s="32">
        <v>171</v>
      </c>
      <c r="W16" s="55">
        <f t="shared" si="8"/>
        <v>118.75</v>
      </c>
      <c r="X16" s="55">
        <f t="shared" si="9"/>
        <v>356</v>
      </c>
      <c r="Y16" s="55">
        <f t="shared" si="10"/>
        <v>121.91780821917808</v>
      </c>
      <c r="Z16" s="32">
        <v>199</v>
      </c>
      <c r="AA16" s="55">
        <f t="shared" si="11"/>
        <v>134.45945945945945</v>
      </c>
      <c r="AB16" s="32">
        <v>189</v>
      </c>
      <c r="AC16" s="55">
        <f t="shared" si="12"/>
        <v>131.25</v>
      </c>
      <c r="AD16" s="55">
        <f t="shared" si="13"/>
        <v>388</v>
      </c>
      <c r="AE16" s="55">
        <f t="shared" si="14"/>
        <v>132.87671232876713</v>
      </c>
      <c r="AF16" s="32">
        <v>181</v>
      </c>
      <c r="AG16" s="56">
        <f t="shared" si="15"/>
        <v>119.86754966887416</v>
      </c>
      <c r="AH16" s="32">
        <v>157</v>
      </c>
      <c r="AI16" s="56">
        <f t="shared" si="16"/>
        <v>106.80272108843538</v>
      </c>
      <c r="AJ16" s="55">
        <f t="shared" si="17"/>
        <v>338</v>
      </c>
      <c r="AK16" s="56">
        <f t="shared" si="18"/>
        <v>113.42281879194631</v>
      </c>
      <c r="AL16" s="57">
        <v>154</v>
      </c>
      <c r="AM16" s="56">
        <f t="shared" si="19"/>
        <v>104.76190476190477</v>
      </c>
      <c r="AN16" s="32">
        <v>181</v>
      </c>
      <c r="AO16" s="56">
        <f t="shared" si="20"/>
        <v>119.86754966887416</v>
      </c>
      <c r="AP16" s="32">
        <v>157</v>
      </c>
      <c r="AQ16" s="56">
        <f t="shared" si="21"/>
        <v>106.80272108843538</v>
      </c>
      <c r="AR16" s="55">
        <f t="shared" si="22"/>
        <v>338</v>
      </c>
      <c r="AS16" s="56">
        <f t="shared" si="23"/>
        <v>113.42281879194631</v>
      </c>
      <c r="AT16" s="2"/>
      <c r="AU16" s="2"/>
    </row>
    <row r="17" spans="1:47" ht="19.5" customHeight="1">
      <c r="A17" s="30">
        <v>5</v>
      </c>
      <c r="B17" s="31" t="str">
        <f>'[1]11'!B13</f>
        <v>Bungkal</v>
      </c>
      <c r="C17" s="31" t="str">
        <f>'[1]11'!C13</f>
        <v>Bungkal</v>
      </c>
      <c r="D17" s="53">
        <v>30</v>
      </c>
      <c r="E17" s="53">
        <v>236</v>
      </c>
      <c r="F17" s="53">
        <v>233</v>
      </c>
      <c r="G17" s="54">
        <f t="shared" si="0"/>
        <v>469</v>
      </c>
      <c r="H17" s="53">
        <v>237</v>
      </c>
      <c r="I17" s="53">
        <v>233</v>
      </c>
      <c r="J17" s="54">
        <f t="shared" si="1"/>
        <v>470</v>
      </c>
      <c r="K17" s="32">
        <v>242</v>
      </c>
      <c r="L17" s="32">
        <v>238</v>
      </c>
      <c r="M17" s="55">
        <f t="shared" si="2"/>
        <v>480</v>
      </c>
      <c r="N17" s="32">
        <v>198</v>
      </c>
      <c r="O17" s="55">
        <f t="shared" si="3"/>
        <v>83.898305084745758</v>
      </c>
      <c r="P17" s="32">
        <v>164</v>
      </c>
      <c r="Q17" s="55">
        <f t="shared" si="4"/>
        <v>70.386266094420606</v>
      </c>
      <c r="R17" s="55">
        <f t="shared" si="5"/>
        <v>362</v>
      </c>
      <c r="S17" s="55">
        <f t="shared" si="6"/>
        <v>77.185501066098084</v>
      </c>
      <c r="T17" s="32">
        <v>198</v>
      </c>
      <c r="U17" s="55">
        <f t="shared" si="7"/>
        <v>83.898305084745758</v>
      </c>
      <c r="V17" s="32">
        <v>163</v>
      </c>
      <c r="W17" s="55">
        <f t="shared" si="8"/>
        <v>69.957081545064383</v>
      </c>
      <c r="X17" s="55">
        <f t="shared" si="9"/>
        <v>361</v>
      </c>
      <c r="Y17" s="55">
        <f t="shared" si="10"/>
        <v>76.972281449893387</v>
      </c>
      <c r="Z17" s="32">
        <v>191</v>
      </c>
      <c r="AA17" s="55">
        <f t="shared" si="11"/>
        <v>80.59071729957806</v>
      </c>
      <c r="AB17" s="32">
        <v>179</v>
      </c>
      <c r="AC17" s="55">
        <f t="shared" si="12"/>
        <v>76.824034334763951</v>
      </c>
      <c r="AD17" s="55">
        <f t="shared" si="13"/>
        <v>370</v>
      </c>
      <c r="AE17" s="55">
        <f t="shared" si="14"/>
        <v>78.723404255319153</v>
      </c>
      <c r="AF17" s="32">
        <v>206</v>
      </c>
      <c r="AG17" s="56">
        <f t="shared" si="15"/>
        <v>85.123966942148769</v>
      </c>
      <c r="AH17" s="32">
        <v>173</v>
      </c>
      <c r="AI17" s="56">
        <f t="shared" si="16"/>
        <v>72.689075630252091</v>
      </c>
      <c r="AJ17" s="55">
        <f t="shared" si="17"/>
        <v>379</v>
      </c>
      <c r="AK17" s="56">
        <f t="shared" si="18"/>
        <v>78.958333333333329</v>
      </c>
      <c r="AL17" s="57">
        <v>175</v>
      </c>
      <c r="AM17" s="56">
        <f t="shared" si="19"/>
        <v>73.529411764705884</v>
      </c>
      <c r="AN17" s="32">
        <v>206</v>
      </c>
      <c r="AO17" s="56">
        <f t="shared" si="20"/>
        <v>85.123966942148769</v>
      </c>
      <c r="AP17" s="32">
        <v>173</v>
      </c>
      <c r="AQ17" s="56">
        <f t="shared" si="21"/>
        <v>72.689075630252091</v>
      </c>
      <c r="AR17" s="55">
        <f t="shared" si="22"/>
        <v>379</v>
      </c>
      <c r="AS17" s="56">
        <f t="shared" si="23"/>
        <v>78.958333333333329</v>
      </c>
      <c r="AT17" s="2"/>
      <c r="AU17" s="2"/>
    </row>
    <row r="18" spans="1:47" ht="19.5" customHeight="1">
      <c r="A18" s="30">
        <v>6</v>
      </c>
      <c r="B18" s="31" t="str">
        <f>'[1]11'!B14</f>
        <v>Sambit</v>
      </c>
      <c r="C18" s="31" t="str">
        <f>'[1]11'!C14</f>
        <v>Sambit</v>
      </c>
      <c r="D18" s="53">
        <v>15</v>
      </c>
      <c r="E18" s="53">
        <v>110</v>
      </c>
      <c r="F18" s="53">
        <v>108</v>
      </c>
      <c r="G18" s="54">
        <f t="shared" si="0"/>
        <v>218</v>
      </c>
      <c r="H18" s="53">
        <v>110</v>
      </c>
      <c r="I18" s="53">
        <v>108</v>
      </c>
      <c r="J18" s="54">
        <f t="shared" si="1"/>
        <v>218</v>
      </c>
      <c r="K18" s="32">
        <v>112</v>
      </c>
      <c r="L18" s="32">
        <v>111</v>
      </c>
      <c r="M18" s="55">
        <f t="shared" si="2"/>
        <v>223</v>
      </c>
      <c r="N18" s="32">
        <v>72</v>
      </c>
      <c r="O18" s="55">
        <f t="shared" si="3"/>
        <v>65.454545454545453</v>
      </c>
      <c r="P18" s="32">
        <v>70</v>
      </c>
      <c r="Q18" s="55">
        <f t="shared" si="4"/>
        <v>64.81481481481481</v>
      </c>
      <c r="R18" s="55">
        <f t="shared" si="5"/>
        <v>142</v>
      </c>
      <c r="S18" s="55">
        <f t="shared" si="6"/>
        <v>65.137614678899084</v>
      </c>
      <c r="T18" s="32">
        <v>72</v>
      </c>
      <c r="U18" s="55">
        <f t="shared" si="7"/>
        <v>65.454545454545453</v>
      </c>
      <c r="V18" s="32">
        <v>70</v>
      </c>
      <c r="W18" s="55">
        <f t="shared" si="8"/>
        <v>64.81481481481481</v>
      </c>
      <c r="X18" s="55">
        <f t="shared" si="9"/>
        <v>142</v>
      </c>
      <c r="Y18" s="55">
        <f t="shared" si="10"/>
        <v>65.137614678899084</v>
      </c>
      <c r="Z18" s="32">
        <v>76</v>
      </c>
      <c r="AA18" s="55">
        <f t="shared" si="11"/>
        <v>69.090909090909093</v>
      </c>
      <c r="AB18" s="32">
        <v>75</v>
      </c>
      <c r="AC18" s="55">
        <f t="shared" si="12"/>
        <v>69.444444444444443</v>
      </c>
      <c r="AD18" s="55">
        <f t="shared" si="13"/>
        <v>151</v>
      </c>
      <c r="AE18" s="55">
        <f t="shared" si="14"/>
        <v>69.266055045871553</v>
      </c>
      <c r="AF18" s="32">
        <v>93</v>
      </c>
      <c r="AG18" s="56">
        <f t="shared" si="15"/>
        <v>83.035714285714292</v>
      </c>
      <c r="AH18" s="32">
        <v>83</v>
      </c>
      <c r="AI18" s="56">
        <f t="shared" si="16"/>
        <v>74.774774774774784</v>
      </c>
      <c r="AJ18" s="55">
        <f t="shared" si="17"/>
        <v>176</v>
      </c>
      <c r="AK18" s="56">
        <f t="shared" si="18"/>
        <v>78.923766816143498</v>
      </c>
      <c r="AL18" s="57">
        <v>83</v>
      </c>
      <c r="AM18" s="56">
        <f t="shared" si="19"/>
        <v>74.774774774774784</v>
      </c>
      <c r="AN18" s="32">
        <v>93</v>
      </c>
      <c r="AO18" s="56">
        <f t="shared" si="20"/>
        <v>83.035714285714292</v>
      </c>
      <c r="AP18" s="32">
        <v>83</v>
      </c>
      <c r="AQ18" s="56">
        <f t="shared" si="21"/>
        <v>74.774774774774784</v>
      </c>
      <c r="AR18" s="55">
        <f t="shared" si="22"/>
        <v>176</v>
      </c>
      <c r="AS18" s="56">
        <f t="shared" si="23"/>
        <v>78.923766816143498</v>
      </c>
      <c r="AT18" s="2"/>
      <c r="AU18" s="2"/>
    </row>
    <row r="19" spans="1:47" ht="19.5" customHeight="1">
      <c r="A19" s="30">
        <v>7</v>
      </c>
      <c r="B19" s="31">
        <f>'[1]11'!B15</f>
        <v>0</v>
      </c>
      <c r="C19" s="31" t="str">
        <f>'[1]11'!C15</f>
        <v>Wringinanom</v>
      </c>
      <c r="D19" s="53">
        <v>18</v>
      </c>
      <c r="E19" s="53">
        <v>139</v>
      </c>
      <c r="F19" s="53">
        <v>132</v>
      </c>
      <c r="G19" s="54">
        <f t="shared" si="0"/>
        <v>271</v>
      </c>
      <c r="H19" s="53">
        <v>139</v>
      </c>
      <c r="I19" s="53">
        <v>132</v>
      </c>
      <c r="J19" s="54">
        <f t="shared" si="1"/>
        <v>271</v>
      </c>
      <c r="K19" s="32">
        <v>142</v>
      </c>
      <c r="L19" s="32">
        <v>135</v>
      </c>
      <c r="M19" s="55">
        <f t="shared" si="2"/>
        <v>277</v>
      </c>
      <c r="N19" s="32">
        <v>96</v>
      </c>
      <c r="O19" s="55">
        <f t="shared" si="3"/>
        <v>69.064748201438846</v>
      </c>
      <c r="P19" s="32">
        <v>67</v>
      </c>
      <c r="Q19" s="55">
        <f t="shared" si="4"/>
        <v>50.757575757575758</v>
      </c>
      <c r="R19" s="55">
        <f t="shared" si="5"/>
        <v>163</v>
      </c>
      <c r="S19" s="55">
        <f t="shared" si="6"/>
        <v>60.147601476014756</v>
      </c>
      <c r="T19" s="32">
        <v>96</v>
      </c>
      <c r="U19" s="55">
        <f t="shared" si="7"/>
        <v>69.064748201438846</v>
      </c>
      <c r="V19" s="32">
        <v>67</v>
      </c>
      <c r="W19" s="55">
        <f t="shared" si="8"/>
        <v>50.757575757575758</v>
      </c>
      <c r="X19" s="55">
        <f t="shared" si="9"/>
        <v>163</v>
      </c>
      <c r="Y19" s="55">
        <f t="shared" si="10"/>
        <v>60.147601476014756</v>
      </c>
      <c r="Z19" s="32">
        <v>88</v>
      </c>
      <c r="AA19" s="55">
        <f t="shared" si="11"/>
        <v>63.309352517985609</v>
      </c>
      <c r="AB19" s="32">
        <v>90</v>
      </c>
      <c r="AC19" s="55">
        <f t="shared" si="12"/>
        <v>68.181818181818173</v>
      </c>
      <c r="AD19" s="55">
        <f t="shared" si="13"/>
        <v>178</v>
      </c>
      <c r="AE19" s="55">
        <f t="shared" si="14"/>
        <v>65.682656826568262</v>
      </c>
      <c r="AF19" s="32">
        <v>106</v>
      </c>
      <c r="AG19" s="56">
        <f t="shared" si="15"/>
        <v>74.647887323943664</v>
      </c>
      <c r="AH19" s="32">
        <v>106</v>
      </c>
      <c r="AI19" s="56">
        <f t="shared" si="16"/>
        <v>78.518518518518519</v>
      </c>
      <c r="AJ19" s="55">
        <f t="shared" si="17"/>
        <v>212</v>
      </c>
      <c r="AK19" s="56">
        <f t="shared" si="18"/>
        <v>76.53429602888086</v>
      </c>
      <c r="AL19" s="57">
        <v>107</v>
      </c>
      <c r="AM19" s="56">
        <f t="shared" si="19"/>
        <v>79.259259259259267</v>
      </c>
      <c r="AN19" s="32">
        <v>106</v>
      </c>
      <c r="AO19" s="56">
        <f t="shared" si="20"/>
        <v>74.647887323943664</v>
      </c>
      <c r="AP19" s="32">
        <v>106</v>
      </c>
      <c r="AQ19" s="56">
        <f t="shared" si="21"/>
        <v>78.518518518518519</v>
      </c>
      <c r="AR19" s="55">
        <f t="shared" si="22"/>
        <v>212</v>
      </c>
      <c r="AS19" s="56">
        <f t="shared" si="23"/>
        <v>76.53429602888086</v>
      </c>
      <c r="AT19" s="2"/>
      <c r="AU19" s="2"/>
    </row>
    <row r="20" spans="1:47" ht="19.5" customHeight="1">
      <c r="A20" s="30">
        <v>8</v>
      </c>
      <c r="B20" s="31" t="str">
        <f>'[1]11'!B16</f>
        <v>Sawoo</v>
      </c>
      <c r="C20" s="31" t="str">
        <f>'[1]11'!C16</f>
        <v>Sawoo</v>
      </c>
      <c r="D20" s="53">
        <v>37</v>
      </c>
      <c r="E20" s="53">
        <v>330</v>
      </c>
      <c r="F20" s="53">
        <v>315</v>
      </c>
      <c r="G20" s="54">
        <f t="shared" si="0"/>
        <v>645</v>
      </c>
      <c r="H20" s="53">
        <v>330</v>
      </c>
      <c r="I20" s="53">
        <v>316</v>
      </c>
      <c r="J20" s="54">
        <f t="shared" si="1"/>
        <v>646</v>
      </c>
      <c r="K20" s="32">
        <v>338</v>
      </c>
      <c r="L20" s="32">
        <v>322</v>
      </c>
      <c r="M20" s="55">
        <f t="shared" si="2"/>
        <v>660</v>
      </c>
      <c r="N20" s="32">
        <v>304</v>
      </c>
      <c r="O20" s="55">
        <f t="shared" si="3"/>
        <v>92.121212121212125</v>
      </c>
      <c r="P20" s="32">
        <v>332</v>
      </c>
      <c r="Q20" s="55">
        <f t="shared" si="4"/>
        <v>105.39682539682541</v>
      </c>
      <c r="R20" s="55">
        <f t="shared" si="5"/>
        <v>636</v>
      </c>
      <c r="S20" s="55">
        <f t="shared" si="6"/>
        <v>98.604651162790702</v>
      </c>
      <c r="T20" s="32">
        <v>299</v>
      </c>
      <c r="U20" s="55">
        <f t="shared" si="7"/>
        <v>90.606060606060595</v>
      </c>
      <c r="V20" s="32">
        <v>314</v>
      </c>
      <c r="W20" s="55">
        <f t="shared" si="8"/>
        <v>99.682539682539684</v>
      </c>
      <c r="X20" s="55">
        <f t="shared" si="9"/>
        <v>613</v>
      </c>
      <c r="Y20" s="55">
        <f t="shared" si="10"/>
        <v>95.038759689922486</v>
      </c>
      <c r="Z20" s="32">
        <v>290</v>
      </c>
      <c r="AA20" s="55">
        <f t="shared" si="11"/>
        <v>87.878787878787875</v>
      </c>
      <c r="AB20" s="32">
        <v>288</v>
      </c>
      <c r="AC20" s="55">
        <f t="shared" si="12"/>
        <v>91.139240506329116</v>
      </c>
      <c r="AD20" s="55">
        <f t="shared" si="13"/>
        <v>578</v>
      </c>
      <c r="AE20" s="55">
        <f t="shared" si="14"/>
        <v>89.473684210526315</v>
      </c>
      <c r="AF20" s="32">
        <v>294</v>
      </c>
      <c r="AG20" s="56">
        <f t="shared" si="15"/>
        <v>86.982248520710058</v>
      </c>
      <c r="AH20" s="32">
        <v>300</v>
      </c>
      <c r="AI20" s="56">
        <f t="shared" si="16"/>
        <v>93.16770186335404</v>
      </c>
      <c r="AJ20" s="55">
        <f t="shared" si="17"/>
        <v>594</v>
      </c>
      <c r="AK20" s="56">
        <f t="shared" si="18"/>
        <v>90</v>
      </c>
      <c r="AL20" s="57">
        <v>300</v>
      </c>
      <c r="AM20" s="56">
        <f t="shared" si="19"/>
        <v>93.16770186335404</v>
      </c>
      <c r="AN20" s="32">
        <v>294</v>
      </c>
      <c r="AO20" s="56">
        <f t="shared" si="20"/>
        <v>86.982248520710058</v>
      </c>
      <c r="AP20" s="32">
        <v>300</v>
      </c>
      <c r="AQ20" s="56">
        <f t="shared" si="21"/>
        <v>93.16770186335404</v>
      </c>
      <c r="AR20" s="55">
        <f t="shared" si="22"/>
        <v>594</v>
      </c>
      <c r="AS20" s="56">
        <f t="shared" si="23"/>
        <v>90</v>
      </c>
      <c r="AT20" s="2"/>
      <c r="AU20" s="2"/>
    </row>
    <row r="21" spans="1:47" ht="19.5" customHeight="1">
      <c r="A21" s="30">
        <v>9</v>
      </c>
      <c r="B21" s="31">
        <f>'[1]11'!B17</f>
        <v>0</v>
      </c>
      <c r="C21" s="31" t="str">
        <f>'[1]11'!C17</f>
        <v>Bondrang</v>
      </c>
      <c r="D21" s="53">
        <v>6</v>
      </c>
      <c r="E21" s="53">
        <v>52</v>
      </c>
      <c r="F21" s="53">
        <v>51</v>
      </c>
      <c r="G21" s="54">
        <f t="shared" si="0"/>
        <v>103</v>
      </c>
      <c r="H21" s="53">
        <v>52</v>
      </c>
      <c r="I21" s="53">
        <v>51</v>
      </c>
      <c r="J21" s="54">
        <f t="shared" si="1"/>
        <v>103</v>
      </c>
      <c r="K21" s="58">
        <v>54</v>
      </c>
      <c r="L21" s="58">
        <v>52</v>
      </c>
      <c r="M21" s="55">
        <f t="shared" si="2"/>
        <v>106</v>
      </c>
      <c r="N21" s="58">
        <v>23</v>
      </c>
      <c r="O21" s="55">
        <f t="shared" si="3"/>
        <v>44.230769230769226</v>
      </c>
      <c r="P21" s="58">
        <v>27</v>
      </c>
      <c r="Q21" s="55">
        <f t="shared" si="4"/>
        <v>52.941176470588239</v>
      </c>
      <c r="R21" s="55">
        <f t="shared" si="5"/>
        <v>50</v>
      </c>
      <c r="S21" s="55">
        <f t="shared" si="6"/>
        <v>48.543689320388353</v>
      </c>
      <c r="T21" s="58">
        <v>23</v>
      </c>
      <c r="U21" s="55">
        <f t="shared" si="7"/>
        <v>44.230769230769226</v>
      </c>
      <c r="V21" s="58">
        <v>27</v>
      </c>
      <c r="W21" s="55">
        <f t="shared" si="8"/>
        <v>52.941176470588239</v>
      </c>
      <c r="X21" s="55">
        <f t="shared" si="9"/>
        <v>50</v>
      </c>
      <c r="Y21" s="55">
        <f t="shared" si="10"/>
        <v>48.543689320388353</v>
      </c>
      <c r="Z21" s="58">
        <v>20</v>
      </c>
      <c r="AA21" s="55">
        <f t="shared" si="11"/>
        <v>38.461538461538467</v>
      </c>
      <c r="AB21" s="58">
        <v>21</v>
      </c>
      <c r="AC21" s="55">
        <f t="shared" si="12"/>
        <v>41.17647058823529</v>
      </c>
      <c r="AD21" s="55">
        <f t="shared" si="13"/>
        <v>41</v>
      </c>
      <c r="AE21" s="55">
        <f t="shared" si="14"/>
        <v>39.805825242718448</v>
      </c>
      <c r="AF21" s="58">
        <v>39</v>
      </c>
      <c r="AG21" s="56">
        <f t="shared" si="15"/>
        <v>72.222222222222214</v>
      </c>
      <c r="AH21" s="58">
        <v>29</v>
      </c>
      <c r="AI21" s="56">
        <f t="shared" si="16"/>
        <v>55.769230769230774</v>
      </c>
      <c r="AJ21" s="55">
        <f t="shared" si="17"/>
        <v>68</v>
      </c>
      <c r="AK21" s="56">
        <f t="shared" si="18"/>
        <v>64.15094339622641</v>
      </c>
      <c r="AL21" s="57">
        <v>29</v>
      </c>
      <c r="AM21" s="56">
        <f t="shared" si="19"/>
        <v>55.769230769230774</v>
      </c>
      <c r="AN21" s="58">
        <v>39</v>
      </c>
      <c r="AO21" s="56">
        <f t="shared" si="20"/>
        <v>72.222222222222214</v>
      </c>
      <c r="AP21" s="58">
        <v>29</v>
      </c>
      <c r="AQ21" s="56">
        <f t="shared" si="21"/>
        <v>55.769230769230774</v>
      </c>
      <c r="AR21" s="55">
        <f t="shared" si="22"/>
        <v>68</v>
      </c>
      <c r="AS21" s="56">
        <f t="shared" si="23"/>
        <v>64.15094339622641</v>
      </c>
      <c r="AT21" s="2"/>
      <c r="AU21" s="2"/>
    </row>
    <row r="22" spans="1:47" ht="19.5" customHeight="1">
      <c r="A22" s="30">
        <v>10</v>
      </c>
      <c r="B22" s="31" t="str">
        <f>'[1]11'!B18</f>
        <v>Sooko</v>
      </c>
      <c r="C22" s="31" t="str">
        <f>'[1]11'!C18</f>
        <v>Sooko</v>
      </c>
      <c r="D22" s="53">
        <v>22</v>
      </c>
      <c r="E22" s="53">
        <v>148</v>
      </c>
      <c r="F22" s="53">
        <v>145</v>
      </c>
      <c r="G22" s="54">
        <f t="shared" si="0"/>
        <v>293</v>
      </c>
      <c r="H22" s="53">
        <v>148</v>
      </c>
      <c r="I22" s="53">
        <v>145</v>
      </c>
      <c r="J22" s="54">
        <f t="shared" si="1"/>
        <v>293</v>
      </c>
      <c r="K22" s="32">
        <v>152</v>
      </c>
      <c r="L22" s="32">
        <v>148</v>
      </c>
      <c r="M22" s="55">
        <f t="shared" si="2"/>
        <v>300</v>
      </c>
      <c r="N22" s="32">
        <v>115</v>
      </c>
      <c r="O22" s="55">
        <f t="shared" si="3"/>
        <v>77.702702702702695</v>
      </c>
      <c r="P22" s="32">
        <v>97</v>
      </c>
      <c r="Q22" s="55">
        <f t="shared" si="4"/>
        <v>66.896551724137936</v>
      </c>
      <c r="R22" s="55">
        <f t="shared" si="5"/>
        <v>212</v>
      </c>
      <c r="S22" s="55">
        <f t="shared" si="6"/>
        <v>72.354948805460751</v>
      </c>
      <c r="T22" s="32">
        <v>115</v>
      </c>
      <c r="U22" s="55">
        <f t="shared" si="7"/>
        <v>77.702702702702695</v>
      </c>
      <c r="V22" s="32">
        <v>97</v>
      </c>
      <c r="W22" s="55">
        <f t="shared" si="8"/>
        <v>66.896551724137936</v>
      </c>
      <c r="X22" s="55">
        <f t="shared" si="9"/>
        <v>212</v>
      </c>
      <c r="Y22" s="55">
        <f t="shared" si="10"/>
        <v>72.354948805460751</v>
      </c>
      <c r="Z22" s="32">
        <v>118</v>
      </c>
      <c r="AA22" s="55">
        <f t="shared" si="11"/>
        <v>79.729729729729726</v>
      </c>
      <c r="AB22" s="32">
        <v>113</v>
      </c>
      <c r="AC22" s="55">
        <f t="shared" si="12"/>
        <v>77.931034482758619</v>
      </c>
      <c r="AD22" s="55">
        <f t="shared" si="13"/>
        <v>231</v>
      </c>
      <c r="AE22" s="55">
        <f t="shared" si="14"/>
        <v>78.839590443686006</v>
      </c>
      <c r="AF22" s="32">
        <v>130</v>
      </c>
      <c r="AG22" s="56">
        <f t="shared" si="15"/>
        <v>85.526315789473685</v>
      </c>
      <c r="AH22" s="32">
        <v>102</v>
      </c>
      <c r="AI22" s="56">
        <f t="shared" si="16"/>
        <v>68.918918918918919</v>
      </c>
      <c r="AJ22" s="55">
        <f t="shared" si="17"/>
        <v>232</v>
      </c>
      <c r="AK22" s="56">
        <f t="shared" si="18"/>
        <v>77.333333333333329</v>
      </c>
      <c r="AL22" s="57">
        <v>102</v>
      </c>
      <c r="AM22" s="56">
        <f t="shared" si="19"/>
        <v>68.918918918918919</v>
      </c>
      <c r="AN22" s="32">
        <v>130</v>
      </c>
      <c r="AO22" s="56">
        <f t="shared" si="20"/>
        <v>85.526315789473685</v>
      </c>
      <c r="AP22" s="32">
        <v>102</v>
      </c>
      <c r="AQ22" s="56">
        <f t="shared" si="21"/>
        <v>68.918918918918919</v>
      </c>
      <c r="AR22" s="55">
        <f t="shared" si="22"/>
        <v>232</v>
      </c>
      <c r="AS22" s="56">
        <f t="shared" si="23"/>
        <v>77.333333333333329</v>
      </c>
      <c r="AT22" s="2"/>
      <c r="AU22" s="2"/>
    </row>
    <row r="23" spans="1:47" ht="19.5" customHeight="1">
      <c r="A23" s="30">
        <v>11</v>
      </c>
      <c r="B23" s="31" t="str">
        <f>'[1]11'!B19</f>
        <v>Pudak</v>
      </c>
      <c r="C23" s="31" t="str">
        <f>'[1]11'!C19</f>
        <v>Pudak</v>
      </c>
      <c r="D23" s="53">
        <v>8</v>
      </c>
      <c r="E23" s="53">
        <v>58</v>
      </c>
      <c r="F23" s="53">
        <v>56</v>
      </c>
      <c r="G23" s="54">
        <f t="shared" si="0"/>
        <v>114</v>
      </c>
      <c r="H23" s="53">
        <v>58</v>
      </c>
      <c r="I23" s="53">
        <v>56</v>
      </c>
      <c r="J23" s="54">
        <f t="shared" si="1"/>
        <v>114</v>
      </c>
      <c r="K23" s="32">
        <v>60</v>
      </c>
      <c r="L23" s="32">
        <v>57</v>
      </c>
      <c r="M23" s="55">
        <f t="shared" si="2"/>
        <v>117</v>
      </c>
      <c r="N23" s="32">
        <v>60</v>
      </c>
      <c r="O23" s="55">
        <f t="shared" si="3"/>
        <v>103.44827586206897</v>
      </c>
      <c r="P23" s="32">
        <v>54</v>
      </c>
      <c r="Q23" s="55">
        <f t="shared" si="4"/>
        <v>96.428571428571431</v>
      </c>
      <c r="R23" s="55">
        <f t="shared" si="5"/>
        <v>114</v>
      </c>
      <c r="S23" s="55">
        <f t="shared" si="6"/>
        <v>100</v>
      </c>
      <c r="T23" s="32">
        <v>60</v>
      </c>
      <c r="U23" s="55">
        <f t="shared" si="7"/>
        <v>103.44827586206897</v>
      </c>
      <c r="V23" s="32">
        <v>54</v>
      </c>
      <c r="W23" s="55">
        <f t="shared" si="8"/>
        <v>96.428571428571431</v>
      </c>
      <c r="X23" s="55">
        <f t="shared" si="9"/>
        <v>114</v>
      </c>
      <c r="Y23" s="55">
        <f t="shared" si="10"/>
        <v>100</v>
      </c>
      <c r="Z23" s="32">
        <v>51</v>
      </c>
      <c r="AA23" s="55">
        <f t="shared" si="11"/>
        <v>87.931034482758619</v>
      </c>
      <c r="AB23" s="32">
        <v>34</v>
      </c>
      <c r="AC23" s="55">
        <f t="shared" si="12"/>
        <v>60.714285714285708</v>
      </c>
      <c r="AD23" s="55">
        <f t="shared" si="13"/>
        <v>85</v>
      </c>
      <c r="AE23" s="55">
        <f t="shared" si="14"/>
        <v>74.561403508771932</v>
      </c>
      <c r="AF23" s="32">
        <v>60</v>
      </c>
      <c r="AG23" s="56">
        <f t="shared" si="15"/>
        <v>100</v>
      </c>
      <c r="AH23" s="32">
        <v>42</v>
      </c>
      <c r="AI23" s="56">
        <f t="shared" si="16"/>
        <v>73.68421052631578</v>
      </c>
      <c r="AJ23" s="55">
        <f t="shared" si="17"/>
        <v>102</v>
      </c>
      <c r="AK23" s="56">
        <f t="shared" si="18"/>
        <v>87.179487179487182</v>
      </c>
      <c r="AL23" s="57">
        <v>42</v>
      </c>
      <c r="AM23" s="56">
        <f t="shared" si="19"/>
        <v>73.68421052631578</v>
      </c>
      <c r="AN23" s="32">
        <v>60</v>
      </c>
      <c r="AO23" s="56">
        <f t="shared" si="20"/>
        <v>100</v>
      </c>
      <c r="AP23" s="32">
        <v>42</v>
      </c>
      <c r="AQ23" s="56">
        <f t="shared" si="21"/>
        <v>73.68421052631578</v>
      </c>
      <c r="AR23" s="55">
        <f t="shared" si="22"/>
        <v>102</v>
      </c>
      <c r="AS23" s="56">
        <f t="shared" si="23"/>
        <v>87.179487179487182</v>
      </c>
      <c r="AT23" s="2"/>
      <c r="AU23" s="2"/>
    </row>
    <row r="24" spans="1:47" ht="19.5" customHeight="1">
      <c r="A24" s="30">
        <v>12</v>
      </c>
      <c r="B24" s="31" t="str">
        <f>'[1]11'!B20</f>
        <v>Pulung</v>
      </c>
      <c r="C24" s="31" t="str">
        <f>'[1]11'!C20</f>
        <v>Pulung</v>
      </c>
      <c r="D24" s="53">
        <v>27</v>
      </c>
      <c r="E24" s="53">
        <v>194</v>
      </c>
      <c r="F24" s="53">
        <v>188</v>
      </c>
      <c r="G24" s="54">
        <f t="shared" si="0"/>
        <v>382</v>
      </c>
      <c r="H24" s="53">
        <v>194</v>
      </c>
      <c r="I24" s="53">
        <v>188</v>
      </c>
      <c r="J24" s="54">
        <f t="shared" si="1"/>
        <v>382</v>
      </c>
      <c r="K24" s="32">
        <v>199</v>
      </c>
      <c r="L24" s="32">
        <v>192</v>
      </c>
      <c r="M24" s="55">
        <f t="shared" si="2"/>
        <v>391</v>
      </c>
      <c r="N24" s="32">
        <v>184</v>
      </c>
      <c r="O24" s="55">
        <f t="shared" si="3"/>
        <v>94.845360824742258</v>
      </c>
      <c r="P24" s="32">
        <v>179</v>
      </c>
      <c r="Q24" s="55">
        <f t="shared" si="4"/>
        <v>95.212765957446805</v>
      </c>
      <c r="R24" s="55">
        <f t="shared" si="5"/>
        <v>363</v>
      </c>
      <c r="S24" s="55">
        <f t="shared" si="6"/>
        <v>95.026178010471213</v>
      </c>
      <c r="T24" s="32">
        <v>184</v>
      </c>
      <c r="U24" s="55">
        <f t="shared" si="7"/>
        <v>94.845360824742258</v>
      </c>
      <c r="V24" s="32">
        <v>177</v>
      </c>
      <c r="W24" s="55">
        <f t="shared" si="8"/>
        <v>94.148936170212778</v>
      </c>
      <c r="X24" s="55">
        <f t="shared" si="9"/>
        <v>361</v>
      </c>
      <c r="Y24" s="55">
        <f t="shared" si="10"/>
        <v>94.502617801047123</v>
      </c>
      <c r="Z24" s="32">
        <v>186</v>
      </c>
      <c r="AA24" s="55">
        <f t="shared" si="11"/>
        <v>95.876288659793815</v>
      </c>
      <c r="AB24" s="32">
        <v>200</v>
      </c>
      <c r="AC24" s="55">
        <f t="shared" si="12"/>
        <v>106.38297872340425</v>
      </c>
      <c r="AD24" s="55">
        <f t="shared" si="13"/>
        <v>386</v>
      </c>
      <c r="AE24" s="55">
        <f t="shared" si="14"/>
        <v>101.04712041884815</v>
      </c>
      <c r="AF24" s="32">
        <v>216</v>
      </c>
      <c r="AG24" s="56">
        <f t="shared" si="15"/>
        <v>108.5427135678392</v>
      </c>
      <c r="AH24" s="32">
        <v>185</v>
      </c>
      <c r="AI24" s="56">
        <f t="shared" si="16"/>
        <v>96.354166666666657</v>
      </c>
      <c r="AJ24" s="55">
        <f t="shared" si="17"/>
        <v>401</v>
      </c>
      <c r="AK24" s="56">
        <f t="shared" si="18"/>
        <v>102.55754475703324</v>
      </c>
      <c r="AL24" s="57">
        <v>187</v>
      </c>
      <c r="AM24" s="56">
        <f t="shared" si="19"/>
        <v>97.395833333333343</v>
      </c>
      <c r="AN24" s="32">
        <v>216</v>
      </c>
      <c r="AO24" s="56">
        <f t="shared" si="20"/>
        <v>108.5427135678392</v>
      </c>
      <c r="AP24" s="32">
        <v>185</v>
      </c>
      <c r="AQ24" s="56">
        <f t="shared" si="21"/>
        <v>96.354166666666657</v>
      </c>
      <c r="AR24" s="55">
        <f t="shared" si="22"/>
        <v>401</v>
      </c>
      <c r="AS24" s="56">
        <f t="shared" si="23"/>
        <v>102.55754475703324</v>
      </c>
      <c r="AT24" s="2"/>
      <c r="AU24" s="2"/>
    </row>
    <row r="25" spans="1:47" ht="19.5" customHeight="1">
      <c r="A25" s="30">
        <v>13</v>
      </c>
      <c r="B25" s="31">
        <f>'[1]11'!B21</f>
        <v>0</v>
      </c>
      <c r="C25" s="31" t="str">
        <f>'[1]11'!C21</f>
        <v>Kesugihan</v>
      </c>
      <c r="D25" s="53">
        <v>18</v>
      </c>
      <c r="E25" s="59">
        <v>128</v>
      </c>
      <c r="F25" s="59">
        <v>124</v>
      </c>
      <c r="G25" s="54">
        <f t="shared" si="0"/>
        <v>252</v>
      </c>
      <c r="H25" s="59">
        <v>128</v>
      </c>
      <c r="I25" s="59">
        <v>124</v>
      </c>
      <c r="J25" s="54">
        <f t="shared" si="1"/>
        <v>252</v>
      </c>
      <c r="K25" s="32">
        <v>131</v>
      </c>
      <c r="L25" s="32">
        <v>127</v>
      </c>
      <c r="M25" s="55">
        <f t="shared" si="2"/>
        <v>258</v>
      </c>
      <c r="N25" s="32">
        <v>104</v>
      </c>
      <c r="O25" s="55">
        <f t="shared" si="3"/>
        <v>81.25</v>
      </c>
      <c r="P25" s="32">
        <v>87</v>
      </c>
      <c r="Q25" s="55">
        <f t="shared" si="4"/>
        <v>70.161290322580655</v>
      </c>
      <c r="R25" s="55">
        <f t="shared" si="5"/>
        <v>191</v>
      </c>
      <c r="S25" s="55">
        <f t="shared" si="6"/>
        <v>75.793650793650784</v>
      </c>
      <c r="T25" s="32">
        <v>104</v>
      </c>
      <c r="U25" s="55">
        <f t="shared" si="7"/>
        <v>81.25</v>
      </c>
      <c r="V25" s="32">
        <v>87</v>
      </c>
      <c r="W25" s="55">
        <f t="shared" si="8"/>
        <v>70.161290322580655</v>
      </c>
      <c r="X25" s="55">
        <f t="shared" si="9"/>
        <v>191</v>
      </c>
      <c r="Y25" s="55">
        <f t="shared" si="10"/>
        <v>75.793650793650784</v>
      </c>
      <c r="Z25" s="32">
        <v>101</v>
      </c>
      <c r="AA25" s="55">
        <f t="shared" si="11"/>
        <v>78.90625</v>
      </c>
      <c r="AB25" s="32">
        <v>102</v>
      </c>
      <c r="AC25" s="55">
        <f t="shared" si="12"/>
        <v>82.258064516129039</v>
      </c>
      <c r="AD25" s="55">
        <f t="shared" si="13"/>
        <v>203</v>
      </c>
      <c r="AE25" s="55">
        <f t="shared" si="14"/>
        <v>80.555555555555557</v>
      </c>
      <c r="AF25" s="32">
        <v>102</v>
      </c>
      <c r="AG25" s="56">
        <f t="shared" si="15"/>
        <v>77.862595419847324</v>
      </c>
      <c r="AH25" s="32">
        <v>88</v>
      </c>
      <c r="AI25" s="56">
        <f t="shared" si="16"/>
        <v>69.29133858267717</v>
      </c>
      <c r="AJ25" s="55">
        <f t="shared" si="17"/>
        <v>190</v>
      </c>
      <c r="AK25" s="56">
        <f t="shared" si="18"/>
        <v>73.643410852713174</v>
      </c>
      <c r="AL25" s="57">
        <v>88</v>
      </c>
      <c r="AM25" s="56">
        <f t="shared" si="19"/>
        <v>69.29133858267717</v>
      </c>
      <c r="AN25" s="32">
        <v>102</v>
      </c>
      <c r="AO25" s="56">
        <f t="shared" si="20"/>
        <v>77.862595419847324</v>
      </c>
      <c r="AP25" s="32">
        <v>88</v>
      </c>
      <c r="AQ25" s="56">
        <f t="shared" si="21"/>
        <v>69.29133858267717</v>
      </c>
      <c r="AR25" s="55">
        <f t="shared" si="22"/>
        <v>190</v>
      </c>
      <c r="AS25" s="56">
        <f t="shared" si="23"/>
        <v>73.643410852713174</v>
      </c>
      <c r="AT25" s="2"/>
      <c r="AU25" s="2"/>
    </row>
    <row r="26" spans="1:47" ht="19.5" customHeight="1">
      <c r="A26" s="30">
        <v>14</v>
      </c>
      <c r="B26" s="31" t="str">
        <f>'[1]11'!B22</f>
        <v>Mlarak</v>
      </c>
      <c r="C26" s="31" t="str">
        <f>'[1]11'!C22</f>
        <v>Mlarak</v>
      </c>
      <c r="D26" s="53">
        <v>31</v>
      </c>
      <c r="E26" s="59">
        <v>217</v>
      </c>
      <c r="F26" s="59">
        <v>211</v>
      </c>
      <c r="G26" s="54">
        <f t="shared" si="0"/>
        <v>428</v>
      </c>
      <c r="H26" s="59">
        <v>218</v>
      </c>
      <c r="I26" s="59">
        <v>211</v>
      </c>
      <c r="J26" s="54">
        <f t="shared" si="1"/>
        <v>429</v>
      </c>
      <c r="K26" s="32">
        <v>222</v>
      </c>
      <c r="L26" s="32">
        <v>216</v>
      </c>
      <c r="M26" s="55">
        <f t="shared" si="2"/>
        <v>438</v>
      </c>
      <c r="N26" s="32">
        <v>266</v>
      </c>
      <c r="O26" s="55">
        <f t="shared" si="3"/>
        <v>122.58064516129032</v>
      </c>
      <c r="P26" s="32">
        <v>233</v>
      </c>
      <c r="Q26" s="55">
        <f t="shared" si="4"/>
        <v>110.42654028436019</v>
      </c>
      <c r="R26" s="55">
        <f t="shared" si="5"/>
        <v>499</v>
      </c>
      <c r="S26" s="55">
        <f t="shared" si="6"/>
        <v>116.58878504672899</v>
      </c>
      <c r="T26" s="32">
        <v>265</v>
      </c>
      <c r="U26" s="55">
        <f t="shared" si="7"/>
        <v>122.11981566820276</v>
      </c>
      <c r="V26" s="32">
        <v>229</v>
      </c>
      <c r="W26" s="55">
        <f t="shared" si="8"/>
        <v>108.5308056872038</v>
      </c>
      <c r="X26" s="55">
        <f t="shared" si="9"/>
        <v>494</v>
      </c>
      <c r="Y26" s="55">
        <f t="shared" si="10"/>
        <v>115.42056074766356</v>
      </c>
      <c r="Z26" s="32">
        <v>230</v>
      </c>
      <c r="AA26" s="55">
        <f t="shared" si="11"/>
        <v>105.50458715596329</v>
      </c>
      <c r="AB26" s="32">
        <v>233</v>
      </c>
      <c r="AC26" s="55">
        <f t="shared" si="12"/>
        <v>110.42654028436019</v>
      </c>
      <c r="AD26" s="55">
        <f t="shared" si="13"/>
        <v>463</v>
      </c>
      <c r="AE26" s="55">
        <f t="shared" si="14"/>
        <v>107.92540792540792</v>
      </c>
      <c r="AF26" s="32">
        <v>237</v>
      </c>
      <c r="AG26" s="56">
        <f t="shared" si="15"/>
        <v>106.75675675675676</v>
      </c>
      <c r="AH26" s="32">
        <v>233</v>
      </c>
      <c r="AI26" s="56">
        <f t="shared" si="16"/>
        <v>107.87037037037037</v>
      </c>
      <c r="AJ26" s="55">
        <f t="shared" si="17"/>
        <v>470</v>
      </c>
      <c r="AK26" s="56">
        <f t="shared" si="18"/>
        <v>107.30593607305936</v>
      </c>
      <c r="AL26" s="57">
        <v>238</v>
      </c>
      <c r="AM26" s="56">
        <f t="shared" si="19"/>
        <v>110.18518518518519</v>
      </c>
      <c r="AN26" s="32">
        <v>237</v>
      </c>
      <c r="AO26" s="56">
        <f t="shared" si="20"/>
        <v>106.75675675675676</v>
      </c>
      <c r="AP26" s="32">
        <v>233</v>
      </c>
      <c r="AQ26" s="56">
        <f t="shared" si="21"/>
        <v>107.87037037037037</v>
      </c>
      <c r="AR26" s="55">
        <f t="shared" si="22"/>
        <v>470</v>
      </c>
      <c r="AS26" s="56">
        <f t="shared" si="23"/>
        <v>107.30593607305936</v>
      </c>
      <c r="AT26" s="2"/>
      <c r="AU26" s="2"/>
    </row>
    <row r="27" spans="1:47" ht="19.5" customHeight="1">
      <c r="A27" s="30">
        <v>15</v>
      </c>
      <c r="B27" s="31" t="str">
        <f>'[1]11'!B23</f>
        <v>Siman</v>
      </c>
      <c r="C27" s="31" t="str">
        <f>'[1]11'!C23</f>
        <v>Siman</v>
      </c>
      <c r="D27" s="53">
        <v>15</v>
      </c>
      <c r="E27" s="53">
        <v>148</v>
      </c>
      <c r="F27" s="53">
        <v>140</v>
      </c>
      <c r="G27" s="54">
        <f t="shared" si="0"/>
        <v>288</v>
      </c>
      <c r="H27" s="53">
        <v>148</v>
      </c>
      <c r="I27" s="53">
        <v>140</v>
      </c>
      <c r="J27" s="54">
        <f t="shared" si="1"/>
        <v>288</v>
      </c>
      <c r="K27" s="32">
        <v>151</v>
      </c>
      <c r="L27" s="32">
        <v>144</v>
      </c>
      <c r="M27" s="55">
        <f t="shared" si="2"/>
        <v>295</v>
      </c>
      <c r="N27" s="32">
        <v>101</v>
      </c>
      <c r="O27" s="55">
        <f t="shared" si="3"/>
        <v>68.243243243243242</v>
      </c>
      <c r="P27" s="32">
        <v>89</v>
      </c>
      <c r="Q27" s="55">
        <f t="shared" si="4"/>
        <v>63.571428571428569</v>
      </c>
      <c r="R27" s="55">
        <f t="shared" si="5"/>
        <v>190</v>
      </c>
      <c r="S27" s="55">
        <f t="shared" si="6"/>
        <v>65.972222222222214</v>
      </c>
      <c r="T27" s="32">
        <v>100</v>
      </c>
      <c r="U27" s="55">
        <f t="shared" si="7"/>
        <v>67.567567567567565</v>
      </c>
      <c r="V27" s="32">
        <v>90</v>
      </c>
      <c r="W27" s="55">
        <f t="shared" si="8"/>
        <v>64.285714285714292</v>
      </c>
      <c r="X27" s="55">
        <f t="shared" si="9"/>
        <v>190</v>
      </c>
      <c r="Y27" s="55">
        <f t="shared" si="10"/>
        <v>65.972222222222214</v>
      </c>
      <c r="Z27" s="32">
        <v>85</v>
      </c>
      <c r="AA27" s="55">
        <f t="shared" si="11"/>
        <v>57.432432432432435</v>
      </c>
      <c r="AB27" s="32">
        <v>106</v>
      </c>
      <c r="AC27" s="55">
        <f t="shared" si="12"/>
        <v>75.714285714285708</v>
      </c>
      <c r="AD27" s="55">
        <f t="shared" si="13"/>
        <v>191</v>
      </c>
      <c r="AE27" s="55">
        <f t="shared" si="14"/>
        <v>66.319444444444443</v>
      </c>
      <c r="AF27" s="32">
        <v>85</v>
      </c>
      <c r="AG27" s="56">
        <f t="shared" si="15"/>
        <v>56.29139072847682</v>
      </c>
      <c r="AH27" s="32">
        <v>114</v>
      </c>
      <c r="AI27" s="56">
        <f t="shared" si="16"/>
        <v>79.166666666666657</v>
      </c>
      <c r="AJ27" s="55">
        <f t="shared" si="17"/>
        <v>199</v>
      </c>
      <c r="AK27" s="56">
        <f t="shared" si="18"/>
        <v>67.457627118644069</v>
      </c>
      <c r="AL27" s="57">
        <v>114</v>
      </c>
      <c r="AM27" s="56">
        <f t="shared" si="19"/>
        <v>79.166666666666657</v>
      </c>
      <c r="AN27" s="32">
        <v>85</v>
      </c>
      <c r="AO27" s="56">
        <f t="shared" si="20"/>
        <v>56.29139072847682</v>
      </c>
      <c r="AP27" s="32">
        <v>114</v>
      </c>
      <c r="AQ27" s="56">
        <f t="shared" si="21"/>
        <v>79.166666666666657</v>
      </c>
      <c r="AR27" s="55">
        <f t="shared" si="22"/>
        <v>199</v>
      </c>
      <c r="AS27" s="56">
        <f t="shared" si="23"/>
        <v>67.457627118644069</v>
      </c>
      <c r="AT27" s="2"/>
      <c r="AU27" s="2"/>
    </row>
    <row r="28" spans="1:47" ht="19.5" customHeight="1">
      <c r="A28" s="30">
        <v>16</v>
      </c>
      <c r="B28" s="31">
        <f>'[1]11'!B24</f>
        <v>0</v>
      </c>
      <c r="C28" s="31" t="str">
        <f>'[1]11'!C24</f>
        <v>Ronowijayan</v>
      </c>
      <c r="D28" s="53">
        <v>14</v>
      </c>
      <c r="E28" s="53">
        <v>146</v>
      </c>
      <c r="F28" s="53">
        <v>141</v>
      </c>
      <c r="G28" s="54">
        <f t="shared" si="0"/>
        <v>287</v>
      </c>
      <c r="H28" s="53">
        <v>146</v>
      </c>
      <c r="I28" s="53">
        <v>142</v>
      </c>
      <c r="J28" s="54">
        <f t="shared" si="1"/>
        <v>288</v>
      </c>
      <c r="K28" s="32">
        <v>150</v>
      </c>
      <c r="L28" s="32">
        <v>144</v>
      </c>
      <c r="M28" s="55">
        <f t="shared" si="2"/>
        <v>294</v>
      </c>
      <c r="N28" s="32">
        <v>189</v>
      </c>
      <c r="O28" s="55">
        <f t="shared" si="3"/>
        <v>129.45205479452056</v>
      </c>
      <c r="P28" s="32">
        <v>171</v>
      </c>
      <c r="Q28" s="55">
        <f t="shared" si="4"/>
        <v>121.27659574468086</v>
      </c>
      <c r="R28" s="55">
        <f t="shared" si="5"/>
        <v>360</v>
      </c>
      <c r="S28" s="55">
        <f t="shared" si="6"/>
        <v>125.4355400696864</v>
      </c>
      <c r="T28" s="32">
        <v>189</v>
      </c>
      <c r="U28" s="55">
        <f t="shared" si="7"/>
        <v>129.45205479452056</v>
      </c>
      <c r="V28" s="32">
        <v>171</v>
      </c>
      <c r="W28" s="55">
        <f t="shared" si="8"/>
        <v>121.27659574468086</v>
      </c>
      <c r="X28" s="55">
        <f t="shared" si="9"/>
        <v>360</v>
      </c>
      <c r="Y28" s="55">
        <f t="shared" si="10"/>
        <v>125.4355400696864</v>
      </c>
      <c r="Z28" s="32">
        <v>174</v>
      </c>
      <c r="AA28" s="55">
        <f t="shared" si="11"/>
        <v>119.17808219178083</v>
      </c>
      <c r="AB28" s="32">
        <v>180</v>
      </c>
      <c r="AC28" s="55">
        <f t="shared" si="12"/>
        <v>126.7605633802817</v>
      </c>
      <c r="AD28" s="55">
        <f t="shared" si="13"/>
        <v>354</v>
      </c>
      <c r="AE28" s="55">
        <f t="shared" si="14"/>
        <v>122.91666666666667</v>
      </c>
      <c r="AF28" s="32">
        <v>140</v>
      </c>
      <c r="AG28" s="56">
        <f t="shared" si="15"/>
        <v>93.333333333333329</v>
      </c>
      <c r="AH28" s="32">
        <v>147</v>
      </c>
      <c r="AI28" s="56">
        <f t="shared" si="16"/>
        <v>102.08333333333333</v>
      </c>
      <c r="AJ28" s="55">
        <f t="shared" si="17"/>
        <v>287</v>
      </c>
      <c r="AK28" s="56">
        <f t="shared" si="18"/>
        <v>97.61904761904762</v>
      </c>
      <c r="AL28" s="57">
        <v>151</v>
      </c>
      <c r="AM28" s="56">
        <f t="shared" si="19"/>
        <v>104.86111111111111</v>
      </c>
      <c r="AN28" s="32">
        <v>140</v>
      </c>
      <c r="AO28" s="56">
        <f t="shared" si="20"/>
        <v>93.333333333333329</v>
      </c>
      <c r="AP28" s="32">
        <v>147</v>
      </c>
      <c r="AQ28" s="56">
        <f t="shared" si="21"/>
        <v>102.08333333333333</v>
      </c>
      <c r="AR28" s="55">
        <f t="shared" si="22"/>
        <v>287</v>
      </c>
      <c r="AS28" s="56">
        <f t="shared" si="23"/>
        <v>97.61904761904762</v>
      </c>
      <c r="AT28" s="2"/>
      <c r="AU28" s="2"/>
    </row>
    <row r="29" spans="1:47" ht="19.5" customHeight="1">
      <c r="A29" s="30">
        <v>17</v>
      </c>
      <c r="B29" s="31" t="str">
        <f>'[1]11'!B25</f>
        <v>Jetis</v>
      </c>
      <c r="C29" s="31" t="str">
        <f>'[1]11'!C25</f>
        <v>Jetis</v>
      </c>
      <c r="D29" s="53">
        <v>26</v>
      </c>
      <c r="E29" s="53">
        <v>195</v>
      </c>
      <c r="F29" s="53">
        <v>187</v>
      </c>
      <c r="G29" s="54">
        <f t="shared" si="0"/>
        <v>382</v>
      </c>
      <c r="H29" s="53">
        <v>195</v>
      </c>
      <c r="I29" s="53">
        <v>187</v>
      </c>
      <c r="J29" s="54">
        <f t="shared" si="1"/>
        <v>382</v>
      </c>
      <c r="K29" s="32">
        <v>199</v>
      </c>
      <c r="L29" s="32">
        <v>191</v>
      </c>
      <c r="M29" s="55">
        <f t="shared" si="2"/>
        <v>390</v>
      </c>
      <c r="N29" s="32">
        <v>218</v>
      </c>
      <c r="O29" s="55">
        <f t="shared" si="3"/>
        <v>111.7948717948718</v>
      </c>
      <c r="P29" s="32">
        <v>229</v>
      </c>
      <c r="Q29" s="55">
        <f t="shared" si="4"/>
        <v>122.45989304812835</v>
      </c>
      <c r="R29" s="55">
        <f t="shared" si="5"/>
        <v>447</v>
      </c>
      <c r="S29" s="55">
        <f t="shared" si="6"/>
        <v>117.01570680628272</v>
      </c>
      <c r="T29" s="32">
        <v>214</v>
      </c>
      <c r="U29" s="55">
        <f t="shared" si="7"/>
        <v>109.74358974358975</v>
      </c>
      <c r="V29" s="32">
        <v>225</v>
      </c>
      <c r="W29" s="55">
        <f t="shared" si="8"/>
        <v>120.32085561497325</v>
      </c>
      <c r="X29" s="55">
        <f t="shared" si="9"/>
        <v>439</v>
      </c>
      <c r="Y29" s="55">
        <f t="shared" si="10"/>
        <v>114.92146596858639</v>
      </c>
      <c r="Z29" s="32">
        <v>214</v>
      </c>
      <c r="AA29" s="55">
        <f t="shared" si="11"/>
        <v>109.74358974358975</v>
      </c>
      <c r="AB29" s="32">
        <v>199</v>
      </c>
      <c r="AC29" s="55">
        <f t="shared" si="12"/>
        <v>106.41711229946524</v>
      </c>
      <c r="AD29" s="55">
        <f t="shared" si="13"/>
        <v>413</v>
      </c>
      <c r="AE29" s="55">
        <f t="shared" si="14"/>
        <v>108.1151832460733</v>
      </c>
      <c r="AF29" s="32">
        <v>202</v>
      </c>
      <c r="AG29" s="56">
        <f t="shared" si="15"/>
        <v>101.50753768844221</v>
      </c>
      <c r="AH29" s="32">
        <v>221</v>
      </c>
      <c r="AI29" s="56">
        <f t="shared" si="16"/>
        <v>115.70680628272252</v>
      </c>
      <c r="AJ29" s="55">
        <f t="shared" si="17"/>
        <v>423</v>
      </c>
      <c r="AK29" s="56">
        <f t="shared" si="18"/>
        <v>108.46153846153845</v>
      </c>
      <c r="AL29" s="57">
        <v>224</v>
      </c>
      <c r="AM29" s="56">
        <f t="shared" si="19"/>
        <v>117.27748691099475</v>
      </c>
      <c r="AN29" s="32">
        <v>202</v>
      </c>
      <c r="AO29" s="56">
        <f t="shared" si="20"/>
        <v>101.50753768844221</v>
      </c>
      <c r="AP29" s="32">
        <v>221</v>
      </c>
      <c r="AQ29" s="56">
        <f t="shared" si="21"/>
        <v>115.70680628272252</v>
      </c>
      <c r="AR29" s="55">
        <f t="shared" si="22"/>
        <v>423</v>
      </c>
      <c r="AS29" s="56">
        <f t="shared" si="23"/>
        <v>108.46153846153845</v>
      </c>
      <c r="AT29" s="2"/>
      <c r="AU29" s="2"/>
    </row>
    <row r="30" spans="1:47" ht="19.5" customHeight="1">
      <c r="A30" s="30">
        <v>18</v>
      </c>
      <c r="B30" s="31" t="str">
        <f>'[1]11'!B26</f>
        <v>Balong</v>
      </c>
      <c r="C30" s="31" t="str">
        <f>'[1]11'!C26</f>
        <v>Balong</v>
      </c>
      <c r="D30" s="53">
        <v>37</v>
      </c>
      <c r="E30" s="53">
        <v>290</v>
      </c>
      <c r="F30" s="53">
        <v>286</v>
      </c>
      <c r="G30" s="54">
        <f t="shared" si="0"/>
        <v>576</v>
      </c>
      <c r="H30" s="53">
        <v>291</v>
      </c>
      <c r="I30" s="53">
        <v>286</v>
      </c>
      <c r="J30" s="54">
        <f t="shared" si="1"/>
        <v>577</v>
      </c>
      <c r="K30" s="32">
        <v>297</v>
      </c>
      <c r="L30" s="32">
        <v>293</v>
      </c>
      <c r="M30" s="55">
        <f t="shared" si="2"/>
        <v>590</v>
      </c>
      <c r="N30" s="32">
        <v>212</v>
      </c>
      <c r="O30" s="55">
        <f t="shared" si="3"/>
        <v>73.103448275862064</v>
      </c>
      <c r="P30" s="32">
        <v>229</v>
      </c>
      <c r="Q30" s="55">
        <f t="shared" si="4"/>
        <v>80.069930069930066</v>
      </c>
      <c r="R30" s="55">
        <f t="shared" si="5"/>
        <v>441</v>
      </c>
      <c r="S30" s="55">
        <f t="shared" si="6"/>
        <v>76.5625</v>
      </c>
      <c r="T30" s="32">
        <v>211</v>
      </c>
      <c r="U30" s="55">
        <f t="shared" si="7"/>
        <v>72.758620689655174</v>
      </c>
      <c r="V30" s="32">
        <v>228</v>
      </c>
      <c r="W30" s="55">
        <f t="shared" si="8"/>
        <v>79.72027972027972</v>
      </c>
      <c r="X30" s="55">
        <f t="shared" si="9"/>
        <v>439</v>
      </c>
      <c r="Y30" s="55">
        <f t="shared" si="10"/>
        <v>76.215277777777786</v>
      </c>
      <c r="Z30" s="32">
        <v>231</v>
      </c>
      <c r="AA30" s="55">
        <f t="shared" si="11"/>
        <v>79.381443298969074</v>
      </c>
      <c r="AB30" s="32">
        <v>218</v>
      </c>
      <c r="AC30" s="55">
        <f t="shared" si="12"/>
        <v>76.223776223776213</v>
      </c>
      <c r="AD30" s="55">
        <f t="shared" si="13"/>
        <v>449</v>
      </c>
      <c r="AE30" s="55">
        <f t="shared" si="14"/>
        <v>77.816291161178512</v>
      </c>
      <c r="AF30" s="32">
        <v>229</v>
      </c>
      <c r="AG30" s="56">
        <f t="shared" si="15"/>
        <v>77.104377104377107</v>
      </c>
      <c r="AH30" s="32">
        <v>215</v>
      </c>
      <c r="AI30" s="56">
        <f t="shared" si="16"/>
        <v>73.37883959044369</v>
      </c>
      <c r="AJ30" s="55">
        <f t="shared" si="17"/>
        <v>444</v>
      </c>
      <c r="AK30" s="56">
        <f t="shared" si="18"/>
        <v>75.254237288135599</v>
      </c>
      <c r="AL30" s="57">
        <v>217</v>
      </c>
      <c r="AM30" s="56">
        <f t="shared" si="19"/>
        <v>74.061433447098977</v>
      </c>
      <c r="AN30" s="32">
        <v>229</v>
      </c>
      <c r="AO30" s="56">
        <f t="shared" si="20"/>
        <v>77.104377104377107</v>
      </c>
      <c r="AP30" s="32">
        <v>215</v>
      </c>
      <c r="AQ30" s="56">
        <f t="shared" si="21"/>
        <v>73.37883959044369</v>
      </c>
      <c r="AR30" s="55">
        <f t="shared" si="22"/>
        <v>444</v>
      </c>
      <c r="AS30" s="56">
        <f t="shared" si="23"/>
        <v>75.254237288135599</v>
      </c>
      <c r="AT30" s="2"/>
      <c r="AU30" s="2"/>
    </row>
    <row r="31" spans="1:47" ht="19.5" customHeight="1">
      <c r="A31" s="30">
        <v>19</v>
      </c>
      <c r="B31" s="31" t="str">
        <f>'[1]11'!B27</f>
        <v>Kauman</v>
      </c>
      <c r="C31" s="31" t="str">
        <f>'[1]11'!C27</f>
        <v>Kauman</v>
      </c>
      <c r="D31" s="53">
        <v>23</v>
      </c>
      <c r="E31" s="53">
        <v>216</v>
      </c>
      <c r="F31" s="53">
        <v>208</v>
      </c>
      <c r="G31" s="54">
        <f t="shared" si="0"/>
        <v>424</v>
      </c>
      <c r="H31" s="53">
        <v>216</v>
      </c>
      <c r="I31" s="53">
        <v>208</v>
      </c>
      <c r="J31" s="54">
        <f t="shared" si="1"/>
        <v>424</v>
      </c>
      <c r="K31" s="32">
        <v>221</v>
      </c>
      <c r="L31" s="32">
        <v>212</v>
      </c>
      <c r="M31" s="55">
        <f t="shared" si="2"/>
        <v>433</v>
      </c>
      <c r="N31" s="32">
        <v>203</v>
      </c>
      <c r="O31" s="55">
        <f t="shared" si="3"/>
        <v>93.981481481481481</v>
      </c>
      <c r="P31" s="32">
        <v>155</v>
      </c>
      <c r="Q31" s="55">
        <f t="shared" si="4"/>
        <v>74.519230769230774</v>
      </c>
      <c r="R31" s="55">
        <f t="shared" si="5"/>
        <v>358</v>
      </c>
      <c r="S31" s="55">
        <f t="shared" si="6"/>
        <v>84.433962264150935</v>
      </c>
      <c r="T31" s="32">
        <v>205</v>
      </c>
      <c r="U31" s="55">
        <f t="shared" si="7"/>
        <v>94.907407407407405</v>
      </c>
      <c r="V31" s="32">
        <v>156</v>
      </c>
      <c r="W31" s="55">
        <f t="shared" si="8"/>
        <v>75</v>
      </c>
      <c r="X31" s="55">
        <f t="shared" si="9"/>
        <v>361</v>
      </c>
      <c r="Y31" s="55">
        <f t="shared" si="10"/>
        <v>85.141509433962256</v>
      </c>
      <c r="Z31" s="32">
        <v>187</v>
      </c>
      <c r="AA31" s="55">
        <f t="shared" si="11"/>
        <v>86.574074074074076</v>
      </c>
      <c r="AB31" s="32">
        <v>168</v>
      </c>
      <c r="AC31" s="55">
        <f t="shared" si="12"/>
        <v>80.769230769230774</v>
      </c>
      <c r="AD31" s="55">
        <f t="shared" si="13"/>
        <v>355</v>
      </c>
      <c r="AE31" s="55">
        <f t="shared" si="14"/>
        <v>83.726415094339629</v>
      </c>
      <c r="AF31" s="32">
        <v>174</v>
      </c>
      <c r="AG31" s="56">
        <f t="shared" si="15"/>
        <v>78.733031674208149</v>
      </c>
      <c r="AH31" s="32">
        <v>176</v>
      </c>
      <c r="AI31" s="56">
        <f t="shared" si="16"/>
        <v>83.018867924528308</v>
      </c>
      <c r="AJ31" s="55">
        <f t="shared" si="17"/>
        <v>350</v>
      </c>
      <c r="AK31" s="56">
        <f t="shared" si="18"/>
        <v>80.831408775981529</v>
      </c>
      <c r="AL31" s="57">
        <v>174</v>
      </c>
      <c r="AM31" s="56">
        <f t="shared" si="19"/>
        <v>82.075471698113205</v>
      </c>
      <c r="AN31" s="32">
        <v>174</v>
      </c>
      <c r="AO31" s="56">
        <f t="shared" si="20"/>
        <v>78.733031674208149</v>
      </c>
      <c r="AP31" s="32">
        <v>176</v>
      </c>
      <c r="AQ31" s="56">
        <f t="shared" si="21"/>
        <v>83.018867924528308</v>
      </c>
      <c r="AR31" s="55">
        <f t="shared" si="22"/>
        <v>350</v>
      </c>
      <c r="AS31" s="56">
        <f t="shared" si="23"/>
        <v>80.831408775981529</v>
      </c>
      <c r="AT31" s="2"/>
      <c r="AU31" s="2"/>
    </row>
    <row r="32" spans="1:47" ht="19.5" customHeight="1">
      <c r="A32" s="30">
        <v>20</v>
      </c>
      <c r="B32" s="31">
        <f>'[1]11'!B28</f>
        <v>0</v>
      </c>
      <c r="C32" s="31" t="str">
        <f>'[1]11'!C28</f>
        <v>Ngrandu</v>
      </c>
      <c r="D32" s="53">
        <v>8</v>
      </c>
      <c r="E32" s="53">
        <v>72</v>
      </c>
      <c r="F32" s="53">
        <v>70</v>
      </c>
      <c r="G32" s="54">
        <f t="shared" si="0"/>
        <v>142</v>
      </c>
      <c r="H32" s="53">
        <v>72</v>
      </c>
      <c r="I32" s="53">
        <v>70</v>
      </c>
      <c r="J32" s="54">
        <f t="shared" si="1"/>
        <v>142</v>
      </c>
      <c r="K32" s="32">
        <v>74</v>
      </c>
      <c r="L32" s="32">
        <v>71</v>
      </c>
      <c r="M32" s="55">
        <f t="shared" si="2"/>
        <v>145</v>
      </c>
      <c r="N32" s="32">
        <v>71</v>
      </c>
      <c r="O32" s="55">
        <f t="shared" si="3"/>
        <v>98.611111111111114</v>
      </c>
      <c r="P32" s="32">
        <v>70</v>
      </c>
      <c r="Q32" s="55">
        <f t="shared" si="4"/>
        <v>100</v>
      </c>
      <c r="R32" s="55">
        <f t="shared" si="5"/>
        <v>141</v>
      </c>
      <c r="S32" s="55">
        <f t="shared" si="6"/>
        <v>99.295774647887328</v>
      </c>
      <c r="T32" s="32">
        <v>71</v>
      </c>
      <c r="U32" s="55">
        <f t="shared" si="7"/>
        <v>98.611111111111114</v>
      </c>
      <c r="V32" s="32">
        <v>70</v>
      </c>
      <c r="W32" s="55">
        <f t="shared" si="8"/>
        <v>100</v>
      </c>
      <c r="X32" s="55">
        <f t="shared" si="9"/>
        <v>141</v>
      </c>
      <c r="Y32" s="55">
        <f t="shared" si="10"/>
        <v>99.295774647887328</v>
      </c>
      <c r="Z32" s="32">
        <v>60</v>
      </c>
      <c r="AA32" s="55">
        <f t="shared" si="11"/>
        <v>83.333333333333343</v>
      </c>
      <c r="AB32" s="32">
        <v>51</v>
      </c>
      <c r="AC32" s="55">
        <f t="shared" si="12"/>
        <v>72.857142857142847</v>
      </c>
      <c r="AD32" s="55">
        <f t="shared" si="13"/>
        <v>111</v>
      </c>
      <c r="AE32" s="55">
        <f t="shared" si="14"/>
        <v>78.16901408450704</v>
      </c>
      <c r="AF32" s="32">
        <v>65</v>
      </c>
      <c r="AG32" s="56">
        <f t="shared" si="15"/>
        <v>87.837837837837839</v>
      </c>
      <c r="AH32" s="32">
        <v>70</v>
      </c>
      <c r="AI32" s="56">
        <f t="shared" si="16"/>
        <v>98.591549295774655</v>
      </c>
      <c r="AJ32" s="55">
        <f t="shared" si="17"/>
        <v>135</v>
      </c>
      <c r="AK32" s="56">
        <f t="shared" si="18"/>
        <v>93.103448275862064</v>
      </c>
      <c r="AL32" s="57">
        <v>69</v>
      </c>
      <c r="AM32" s="56">
        <f t="shared" si="19"/>
        <v>97.183098591549296</v>
      </c>
      <c r="AN32" s="32">
        <v>65</v>
      </c>
      <c r="AO32" s="56">
        <f t="shared" si="20"/>
        <v>87.837837837837839</v>
      </c>
      <c r="AP32" s="32">
        <v>70</v>
      </c>
      <c r="AQ32" s="56">
        <f t="shared" si="21"/>
        <v>98.591549295774655</v>
      </c>
      <c r="AR32" s="55">
        <f t="shared" si="22"/>
        <v>135</v>
      </c>
      <c r="AS32" s="56">
        <f t="shared" si="23"/>
        <v>93.103448275862064</v>
      </c>
      <c r="AT32" s="2"/>
      <c r="AU32" s="2"/>
    </row>
    <row r="33" spans="1:47" ht="19.5" customHeight="1">
      <c r="A33" s="30">
        <v>21</v>
      </c>
      <c r="B33" s="31" t="str">
        <f>'[1]11'!B29</f>
        <v>Jambon</v>
      </c>
      <c r="C33" s="31" t="str">
        <f>'[1]11'!C29</f>
        <v>Jambon</v>
      </c>
      <c r="D33" s="53">
        <v>30</v>
      </c>
      <c r="E33" s="53">
        <v>293</v>
      </c>
      <c r="F33" s="53">
        <v>279</v>
      </c>
      <c r="G33" s="54">
        <f t="shared" si="0"/>
        <v>572</v>
      </c>
      <c r="H33" s="53">
        <v>293</v>
      </c>
      <c r="I33" s="53">
        <v>279</v>
      </c>
      <c r="J33" s="54">
        <f t="shared" si="1"/>
        <v>572</v>
      </c>
      <c r="K33" s="32">
        <v>300</v>
      </c>
      <c r="L33" s="32">
        <v>286</v>
      </c>
      <c r="M33" s="55">
        <f t="shared" si="2"/>
        <v>586</v>
      </c>
      <c r="N33" s="32">
        <v>256</v>
      </c>
      <c r="O33" s="55">
        <f t="shared" si="3"/>
        <v>87.37201365187714</v>
      </c>
      <c r="P33" s="32">
        <v>249</v>
      </c>
      <c r="Q33" s="55">
        <f t="shared" si="4"/>
        <v>89.247311827956992</v>
      </c>
      <c r="R33" s="55">
        <f t="shared" si="5"/>
        <v>505</v>
      </c>
      <c r="S33" s="55">
        <f t="shared" si="6"/>
        <v>88.286713286713294</v>
      </c>
      <c r="T33" s="32">
        <v>250</v>
      </c>
      <c r="U33" s="55">
        <f t="shared" si="7"/>
        <v>85.324232081911262</v>
      </c>
      <c r="V33" s="32">
        <v>267</v>
      </c>
      <c r="W33" s="55">
        <f t="shared" si="8"/>
        <v>95.6989247311828</v>
      </c>
      <c r="X33" s="55">
        <f t="shared" si="9"/>
        <v>517</v>
      </c>
      <c r="Y33" s="55">
        <f t="shared" si="10"/>
        <v>90.384615384615387</v>
      </c>
      <c r="Z33" s="32">
        <v>280</v>
      </c>
      <c r="AA33" s="55">
        <f t="shared" si="11"/>
        <v>95.563139931740608</v>
      </c>
      <c r="AB33" s="32">
        <v>255</v>
      </c>
      <c r="AC33" s="55">
        <f t="shared" si="12"/>
        <v>91.397849462365585</v>
      </c>
      <c r="AD33" s="55">
        <f t="shared" si="13"/>
        <v>535</v>
      </c>
      <c r="AE33" s="55">
        <f t="shared" si="14"/>
        <v>93.531468531468533</v>
      </c>
      <c r="AF33" s="32">
        <v>262</v>
      </c>
      <c r="AG33" s="56">
        <f t="shared" si="15"/>
        <v>87.333333333333329</v>
      </c>
      <c r="AH33" s="32">
        <v>273</v>
      </c>
      <c r="AI33" s="56">
        <f t="shared" si="16"/>
        <v>95.454545454545453</v>
      </c>
      <c r="AJ33" s="55">
        <f t="shared" si="17"/>
        <v>535</v>
      </c>
      <c r="AK33" s="56">
        <f t="shared" si="18"/>
        <v>91.296928327645048</v>
      </c>
      <c r="AL33" s="57">
        <v>280</v>
      </c>
      <c r="AM33" s="56">
        <f t="shared" si="19"/>
        <v>97.902097902097907</v>
      </c>
      <c r="AN33" s="32">
        <v>262</v>
      </c>
      <c r="AO33" s="56">
        <f t="shared" si="20"/>
        <v>87.333333333333329</v>
      </c>
      <c r="AP33" s="32">
        <v>273</v>
      </c>
      <c r="AQ33" s="56">
        <f t="shared" si="21"/>
        <v>95.454545454545453</v>
      </c>
      <c r="AR33" s="55">
        <f t="shared" si="22"/>
        <v>535</v>
      </c>
      <c r="AS33" s="56">
        <f t="shared" si="23"/>
        <v>91.296928327645048</v>
      </c>
      <c r="AT33" s="2"/>
      <c r="AU33" s="2"/>
    </row>
    <row r="34" spans="1:47" ht="19.5" customHeight="1">
      <c r="A34" s="30">
        <v>22</v>
      </c>
      <c r="B34" s="31" t="str">
        <f>'[1]11'!B30</f>
        <v>Badegan</v>
      </c>
      <c r="C34" s="31" t="str">
        <f>'[1]11'!C30</f>
        <v>Badegan</v>
      </c>
      <c r="D34" s="53">
        <v>25</v>
      </c>
      <c r="E34" s="53">
        <v>210</v>
      </c>
      <c r="F34" s="53">
        <v>199</v>
      </c>
      <c r="G34" s="54">
        <f t="shared" si="0"/>
        <v>409</v>
      </c>
      <c r="H34" s="53">
        <v>210</v>
      </c>
      <c r="I34" s="53">
        <v>200</v>
      </c>
      <c r="J34" s="54">
        <f t="shared" si="1"/>
        <v>410</v>
      </c>
      <c r="K34" s="32">
        <v>215</v>
      </c>
      <c r="L34" s="32">
        <v>204</v>
      </c>
      <c r="M34" s="55">
        <f t="shared" si="2"/>
        <v>419</v>
      </c>
      <c r="N34" s="32">
        <v>175</v>
      </c>
      <c r="O34" s="55">
        <f t="shared" si="3"/>
        <v>83.333333333333343</v>
      </c>
      <c r="P34" s="32">
        <v>162</v>
      </c>
      <c r="Q34" s="55">
        <f t="shared" si="4"/>
        <v>81.4070351758794</v>
      </c>
      <c r="R34" s="55">
        <f t="shared" si="5"/>
        <v>337</v>
      </c>
      <c r="S34" s="55">
        <f t="shared" si="6"/>
        <v>82.396088019559897</v>
      </c>
      <c r="T34" s="32">
        <v>170</v>
      </c>
      <c r="U34" s="55">
        <f t="shared" si="7"/>
        <v>80.952380952380949</v>
      </c>
      <c r="V34" s="32">
        <v>158</v>
      </c>
      <c r="W34" s="55">
        <f t="shared" si="8"/>
        <v>79.396984924623112</v>
      </c>
      <c r="X34" s="55">
        <f t="shared" si="9"/>
        <v>328</v>
      </c>
      <c r="Y34" s="55">
        <f t="shared" si="10"/>
        <v>80.195599022004899</v>
      </c>
      <c r="Z34" s="32">
        <v>188</v>
      </c>
      <c r="AA34" s="55">
        <f t="shared" si="11"/>
        <v>89.523809523809533</v>
      </c>
      <c r="AB34" s="32">
        <v>164</v>
      </c>
      <c r="AC34" s="55">
        <f t="shared" si="12"/>
        <v>82</v>
      </c>
      <c r="AD34" s="55">
        <f t="shared" si="13"/>
        <v>352</v>
      </c>
      <c r="AE34" s="55">
        <f t="shared" si="14"/>
        <v>85.853658536585371</v>
      </c>
      <c r="AF34" s="32">
        <v>156</v>
      </c>
      <c r="AG34" s="56">
        <f t="shared" si="15"/>
        <v>72.558139534883722</v>
      </c>
      <c r="AH34" s="32">
        <v>176</v>
      </c>
      <c r="AI34" s="56">
        <f t="shared" si="16"/>
        <v>86.274509803921575</v>
      </c>
      <c r="AJ34" s="55">
        <f t="shared" si="17"/>
        <v>332</v>
      </c>
      <c r="AK34" s="56">
        <f t="shared" si="18"/>
        <v>79.23627684964201</v>
      </c>
      <c r="AL34" s="57">
        <v>174</v>
      </c>
      <c r="AM34" s="56">
        <f t="shared" si="19"/>
        <v>85.294117647058826</v>
      </c>
      <c r="AN34" s="32">
        <v>156</v>
      </c>
      <c r="AO34" s="56">
        <f t="shared" si="20"/>
        <v>72.558139534883722</v>
      </c>
      <c r="AP34" s="32">
        <v>176</v>
      </c>
      <c r="AQ34" s="56">
        <f t="shared" si="21"/>
        <v>86.274509803921575</v>
      </c>
      <c r="AR34" s="55">
        <f t="shared" si="22"/>
        <v>332</v>
      </c>
      <c r="AS34" s="56">
        <f t="shared" si="23"/>
        <v>79.23627684964201</v>
      </c>
      <c r="AT34" s="2"/>
      <c r="AU34" s="2"/>
    </row>
    <row r="35" spans="1:47" ht="19.5" customHeight="1">
      <c r="A35" s="30">
        <v>23</v>
      </c>
      <c r="B35" s="31" t="str">
        <f>'[1]11'!B31</f>
        <v>Sampung</v>
      </c>
      <c r="C35" s="31" t="str">
        <f>'[1]11'!C31</f>
        <v>Sampung</v>
      </c>
      <c r="D35" s="53">
        <v>22</v>
      </c>
      <c r="E35" s="53">
        <v>158</v>
      </c>
      <c r="F35" s="53">
        <v>155</v>
      </c>
      <c r="G35" s="54">
        <f t="shared" si="0"/>
        <v>313</v>
      </c>
      <c r="H35" s="53">
        <v>158</v>
      </c>
      <c r="I35" s="53">
        <v>155</v>
      </c>
      <c r="J35" s="54">
        <f t="shared" si="1"/>
        <v>313</v>
      </c>
      <c r="K35" s="32">
        <v>162</v>
      </c>
      <c r="L35" s="32">
        <v>159</v>
      </c>
      <c r="M35" s="55">
        <f t="shared" si="2"/>
        <v>321</v>
      </c>
      <c r="N35" s="32">
        <v>154</v>
      </c>
      <c r="O35" s="55">
        <f t="shared" si="3"/>
        <v>97.468354430379748</v>
      </c>
      <c r="P35" s="32">
        <v>178</v>
      </c>
      <c r="Q35" s="55">
        <f t="shared" si="4"/>
        <v>114.83870967741936</v>
      </c>
      <c r="R35" s="55">
        <f t="shared" si="5"/>
        <v>332</v>
      </c>
      <c r="S35" s="55">
        <f t="shared" si="6"/>
        <v>106.0702875399361</v>
      </c>
      <c r="T35" s="32">
        <v>155</v>
      </c>
      <c r="U35" s="55">
        <f t="shared" si="7"/>
        <v>98.101265822784811</v>
      </c>
      <c r="V35" s="32">
        <v>178</v>
      </c>
      <c r="W35" s="55">
        <f t="shared" si="8"/>
        <v>114.83870967741936</v>
      </c>
      <c r="X35" s="55">
        <f t="shared" si="9"/>
        <v>333</v>
      </c>
      <c r="Y35" s="55">
        <f t="shared" si="10"/>
        <v>106.38977635782747</v>
      </c>
      <c r="Z35" s="32">
        <v>150</v>
      </c>
      <c r="AA35" s="55">
        <f t="shared" si="11"/>
        <v>94.936708860759495</v>
      </c>
      <c r="AB35" s="32">
        <v>142</v>
      </c>
      <c r="AC35" s="55">
        <f t="shared" si="12"/>
        <v>91.612903225806448</v>
      </c>
      <c r="AD35" s="55">
        <f t="shared" si="13"/>
        <v>292</v>
      </c>
      <c r="AE35" s="55">
        <f t="shared" si="14"/>
        <v>93.290734824281145</v>
      </c>
      <c r="AF35" s="32">
        <v>167</v>
      </c>
      <c r="AG35" s="56">
        <f t="shared" si="15"/>
        <v>103.08641975308642</v>
      </c>
      <c r="AH35" s="32">
        <v>138</v>
      </c>
      <c r="AI35" s="56">
        <f t="shared" si="16"/>
        <v>86.79245283018868</v>
      </c>
      <c r="AJ35" s="55">
        <f t="shared" si="17"/>
        <v>305</v>
      </c>
      <c r="AK35" s="56">
        <f t="shared" si="18"/>
        <v>95.015576323987545</v>
      </c>
      <c r="AL35" s="57">
        <v>138</v>
      </c>
      <c r="AM35" s="56">
        <f t="shared" si="19"/>
        <v>86.79245283018868</v>
      </c>
      <c r="AN35" s="32">
        <v>167</v>
      </c>
      <c r="AO35" s="56">
        <f t="shared" si="20"/>
        <v>103.08641975308642</v>
      </c>
      <c r="AP35" s="32">
        <v>138</v>
      </c>
      <c r="AQ35" s="56">
        <f t="shared" si="21"/>
        <v>86.79245283018868</v>
      </c>
      <c r="AR35" s="55">
        <f t="shared" si="22"/>
        <v>305</v>
      </c>
      <c r="AS35" s="56">
        <f t="shared" si="23"/>
        <v>95.015576323987545</v>
      </c>
      <c r="AT35" s="2"/>
      <c r="AU35" s="2"/>
    </row>
    <row r="36" spans="1:47" ht="19.5" customHeight="1">
      <c r="A36" s="30">
        <v>24</v>
      </c>
      <c r="B36" s="31">
        <f>'[1]11'!B32</f>
        <v>0</v>
      </c>
      <c r="C36" s="31" t="str">
        <f>'[1]11'!C32</f>
        <v>Kunti</v>
      </c>
      <c r="D36" s="53">
        <v>13</v>
      </c>
      <c r="E36" s="53">
        <v>87</v>
      </c>
      <c r="F36" s="53">
        <v>83</v>
      </c>
      <c r="G36" s="54">
        <f t="shared" si="0"/>
        <v>170</v>
      </c>
      <c r="H36" s="53">
        <v>87</v>
      </c>
      <c r="I36" s="53">
        <v>83</v>
      </c>
      <c r="J36" s="54">
        <f t="shared" si="1"/>
        <v>170</v>
      </c>
      <c r="K36" s="32">
        <v>89</v>
      </c>
      <c r="L36" s="32">
        <v>85</v>
      </c>
      <c r="M36" s="55">
        <f t="shared" si="2"/>
        <v>174</v>
      </c>
      <c r="N36" s="32">
        <v>93</v>
      </c>
      <c r="O36" s="55">
        <f t="shared" si="3"/>
        <v>106.89655172413792</v>
      </c>
      <c r="P36" s="32">
        <v>72</v>
      </c>
      <c r="Q36" s="55">
        <f t="shared" si="4"/>
        <v>86.746987951807228</v>
      </c>
      <c r="R36" s="55">
        <f t="shared" si="5"/>
        <v>165</v>
      </c>
      <c r="S36" s="55">
        <f t="shared" si="6"/>
        <v>97.058823529411768</v>
      </c>
      <c r="T36" s="32">
        <v>95</v>
      </c>
      <c r="U36" s="55">
        <f t="shared" si="7"/>
        <v>109.19540229885058</v>
      </c>
      <c r="V36" s="32">
        <v>73</v>
      </c>
      <c r="W36" s="55">
        <f t="shared" si="8"/>
        <v>87.951807228915655</v>
      </c>
      <c r="X36" s="55">
        <f t="shared" si="9"/>
        <v>168</v>
      </c>
      <c r="Y36" s="55">
        <f t="shared" si="10"/>
        <v>98.82352941176471</v>
      </c>
      <c r="Z36" s="32">
        <v>78</v>
      </c>
      <c r="AA36" s="55">
        <f t="shared" si="11"/>
        <v>89.65517241379311</v>
      </c>
      <c r="AB36" s="32">
        <v>77</v>
      </c>
      <c r="AC36" s="55">
        <f t="shared" si="12"/>
        <v>92.771084337349393</v>
      </c>
      <c r="AD36" s="55">
        <f t="shared" si="13"/>
        <v>155</v>
      </c>
      <c r="AE36" s="55">
        <f t="shared" si="14"/>
        <v>91.17647058823529</v>
      </c>
      <c r="AF36" s="32">
        <v>81</v>
      </c>
      <c r="AG36" s="56">
        <f t="shared" si="15"/>
        <v>91.011235955056179</v>
      </c>
      <c r="AH36" s="32">
        <v>66</v>
      </c>
      <c r="AI36" s="56">
        <f t="shared" si="16"/>
        <v>77.64705882352942</v>
      </c>
      <c r="AJ36" s="55">
        <f t="shared" si="17"/>
        <v>147</v>
      </c>
      <c r="AK36" s="56">
        <f t="shared" si="18"/>
        <v>84.482758620689651</v>
      </c>
      <c r="AL36" s="57">
        <v>66</v>
      </c>
      <c r="AM36" s="56">
        <f t="shared" si="19"/>
        <v>77.64705882352942</v>
      </c>
      <c r="AN36" s="32">
        <v>81</v>
      </c>
      <c r="AO36" s="56">
        <f t="shared" si="20"/>
        <v>91.011235955056179</v>
      </c>
      <c r="AP36" s="32">
        <v>66</v>
      </c>
      <c r="AQ36" s="56">
        <f t="shared" si="21"/>
        <v>77.64705882352942</v>
      </c>
      <c r="AR36" s="55">
        <f t="shared" si="22"/>
        <v>147</v>
      </c>
      <c r="AS36" s="56">
        <f t="shared" si="23"/>
        <v>84.482758620689651</v>
      </c>
      <c r="AT36" s="2"/>
      <c r="AU36" s="2"/>
    </row>
    <row r="37" spans="1:47" ht="19.5" customHeight="1">
      <c r="A37" s="30">
        <v>25</v>
      </c>
      <c r="B37" s="31" t="str">
        <f>'[1]11'!B33</f>
        <v>Sukorejo</v>
      </c>
      <c r="C37" s="31" t="str">
        <f>'[1]11'!C33</f>
        <v>Sukorejo</v>
      </c>
      <c r="D37" s="53">
        <v>41</v>
      </c>
      <c r="E37" s="53">
        <v>359</v>
      </c>
      <c r="F37" s="53">
        <v>348</v>
      </c>
      <c r="G37" s="54">
        <f t="shared" si="0"/>
        <v>707</v>
      </c>
      <c r="H37" s="53">
        <v>359</v>
      </c>
      <c r="I37" s="53">
        <v>348</v>
      </c>
      <c r="J37" s="54">
        <f t="shared" si="1"/>
        <v>707</v>
      </c>
      <c r="K37" s="32">
        <v>368</v>
      </c>
      <c r="L37" s="32">
        <v>355</v>
      </c>
      <c r="M37" s="55">
        <f t="shared" si="2"/>
        <v>723</v>
      </c>
      <c r="N37" s="32">
        <v>320</v>
      </c>
      <c r="O37" s="55">
        <f t="shared" si="3"/>
        <v>89.136490250696383</v>
      </c>
      <c r="P37" s="32">
        <v>313</v>
      </c>
      <c r="Q37" s="55">
        <f t="shared" si="4"/>
        <v>89.942528735632195</v>
      </c>
      <c r="R37" s="55">
        <f t="shared" si="5"/>
        <v>633</v>
      </c>
      <c r="S37" s="55">
        <f t="shared" si="6"/>
        <v>89.533239038189535</v>
      </c>
      <c r="T37" s="32">
        <v>319</v>
      </c>
      <c r="U37" s="55">
        <f t="shared" si="7"/>
        <v>88.85793871866295</v>
      </c>
      <c r="V37" s="32">
        <v>313</v>
      </c>
      <c r="W37" s="55">
        <f t="shared" si="8"/>
        <v>89.942528735632195</v>
      </c>
      <c r="X37" s="55">
        <f t="shared" si="9"/>
        <v>632</v>
      </c>
      <c r="Y37" s="55">
        <f t="shared" si="10"/>
        <v>89.391796322489398</v>
      </c>
      <c r="Z37" s="32">
        <v>361</v>
      </c>
      <c r="AA37" s="55">
        <f t="shared" si="11"/>
        <v>100.55710306406684</v>
      </c>
      <c r="AB37" s="32">
        <v>319</v>
      </c>
      <c r="AC37" s="55">
        <f t="shared" si="12"/>
        <v>91.666666666666657</v>
      </c>
      <c r="AD37" s="55">
        <f t="shared" si="13"/>
        <v>680</v>
      </c>
      <c r="AE37" s="55">
        <f t="shared" si="14"/>
        <v>96.181046676096187</v>
      </c>
      <c r="AF37" s="32">
        <v>330</v>
      </c>
      <c r="AG37" s="56">
        <f t="shared" si="15"/>
        <v>89.673913043478265</v>
      </c>
      <c r="AH37" s="32">
        <v>333</v>
      </c>
      <c r="AI37" s="56">
        <f t="shared" si="16"/>
        <v>93.802816901408448</v>
      </c>
      <c r="AJ37" s="55">
        <f t="shared" si="17"/>
        <v>663</v>
      </c>
      <c r="AK37" s="56">
        <f t="shared" si="18"/>
        <v>91.701244813278009</v>
      </c>
      <c r="AL37" s="57">
        <v>332</v>
      </c>
      <c r="AM37" s="56">
        <f t="shared" si="19"/>
        <v>93.521126760563376</v>
      </c>
      <c r="AN37" s="32">
        <v>330</v>
      </c>
      <c r="AO37" s="56">
        <f t="shared" si="20"/>
        <v>89.673913043478265</v>
      </c>
      <c r="AP37" s="32">
        <v>333</v>
      </c>
      <c r="AQ37" s="56">
        <f t="shared" si="21"/>
        <v>93.802816901408448</v>
      </c>
      <c r="AR37" s="55">
        <f t="shared" si="22"/>
        <v>663</v>
      </c>
      <c r="AS37" s="56">
        <f t="shared" si="23"/>
        <v>91.701244813278009</v>
      </c>
      <c r="AT37" s="2"/>
      <c r="AU37" s="2"/>
    </row>
    <row r="38" spans="1:47" ht="19.5" customHeight="1">
      <c r="A38" s="30">
        <v>26</v>
      </c>
      <c r="B38" s="31" t="str">
        <f>'[1]11'!B34</f>
        <v>Ponorogo</v>
      </c>
      <c r="C38" s="31" t="str">
        <f>'[1]11'!C34</f>
        <v>Po. Utara</v>
      </c>
      <c r="D38" s="53">
        <v>26</v>
      </c>
      <c r="E38" s="53">
        <v>245</v>
      </c>
      <c r="F38" s="53">
        <v>236</v>
      </c>
      <c r="G38" s="54">
        <f t="shared" si="0"/>
        <v>481</v>
      </c>
      <c r="H38" s="53">
        <v>246</v>
      </c>
      <c r="I38" s="53">
        <v>236</v>
      </c>
      <c r="J38" s="54">
        <f t="shared" si="1"/>
        <v>482</v>
      </c>
      <c r="K38" s="32">
        <v>250</v>
      </c>
      <c r="L38" s="32">
        <v>242</v>
      </c>
      <c r="M38" s="55">
        <f t="shared" si="2"/>
        <v>492</v>
      </c>
      <c r="N38" s="32">
        <v>505</v>
      </c>
      <c r="O38" s="55">
        <f t="shared" si="3"/>
        <v>206.12244897959181</v>
      </c>
      <c r="P38" s="32">
        <v>481</v>
      </c>
      <c r="Q38" s="55">
        <f t="shared" si="4"/>
        <v>203.81355932203391</v>
      </c>
      <c r="R38" s="55">
        <f t="shared" si="5"/>
        <v>986</v>
      </c>
      <c r="S38" s="55">
        <f t="shared" si="6"/>
        <v>204.989604989605</v>
      </c>
      <c r="T38" s="32">
        <v>505</v>
      </c>
      <c r="U38" s="55">
        <f t="shared" si="7"/>
        <v>206.12244897959181</v>
      </c>
      <c r="V38" s="32">
        <v>480</v>
      </c>
      <c r="W38" s="55">
        <f t="shared" si="8"/>
        <v>203.38983050847457</v>
      </c>
      <c r="X38" s="55">
        <f t="shared" si="9"/>
        <v>985</v>
      </c>
      <c r="Y38" s="55">
        <f t="shared" si="10"/>
        <v>204.78170478170478</v>
      </c>
      <c r="Z38" s="32">
        <v>509</v>
      </c>
      <c r="AA38" s="55">
        <f t="shared" si="11"/>
        <v>206.91056910569108</v>
      </c>
      <c r="AB38" s="32">
        <v>541</v>
      </c>
      <c r="AC38" s="55">
        <f t="shared" si="12"/>
        <v>229.23728813559322</v>
      </c>
      <c r="AD38" s="55">
        <f t="shared" si="13"/>
        <v>1050</v>
      </c>
      <c r="AE38" s="55">
        <f t="shared" si="14"/>
        <v>217.84232365145226</v>
      </c>
      <c r="AF38" s="32">
        <v>501</v>
      </c>
      <c r="AG38" s="56">
        <f t="shared" si="15"/>
        <v>200.4</v>
      </c>
      <c r="AH38" s="32">
        <v>505</v>
      </c>
      <c r="AI38" s="56">
        <f t="shared" si="16"/>
        <v>208.67768595041323</v>
      </c>
      <c r="AJ38" s="55">
        <f t="shared" si="17"/>
        <v>1006</v>
      </c>
      <c r="AK38" s="56">
        <f t="shared" si="18"/>
        <v>204.47154471544718</v>
      </c>
      <c r="AL38" s="57">
        <v>500</v>
      </c>
      <c r="AM38" s="56">
        <f t="shared" si="19"/>
        <v>206.61157024793386</v>
      </c>
      <c r="AN38" s="32">
        <v>501</v>
      </c>
      <c r="AO38" s="56">
        <f t="shared" si="20"/>
        <v>200.4</v>
      </c>
      <c r="AP38" s="32">
        <v>505</v>
      </c>
      <c r="AQ38" s="56">
        <f t="shared" si="21"/>
        <v>208.67768595041323</v>
      </c>
      <c r="AR38" s="55">
        <f t="shared" si="22"/>
        <v>1006</v>
      </c>
      <c r="AS38" s="56">
        <f t="shared" si="23"/>
        <v>204.47154471544718</v>
      </c>
      <c r="AT38" s="2"/>
      <c r="AU38" s="2"/>
    </row>
    <row r="39" spans="1:47" ht="19.5" customHeight="1">
      <c r="A39" s="30">
        <v>27</v>
      </c>
      <c r="B39" s="31">
        <f>'[1]11'!B35</f>
        <v>0</v>
      </c>
      <c r="C39" s="31" t="str">
        <f>'[1]11'!C35</f>
        <v>Po. Selatan</v>
      </c>
      <c r="D39" s="53">
        <v>16</v>
      </c>
      <c r="E39" s="53">
        <v>222</v>
      </c>
      <c r="F39" s="53">
        <v>213</v>
      </c>
      <c r="G39" s="54">
        <f t="shared" si="0"/>
        <v>435</v>
      </c>
      <c r="H39" s="53">
        <v>222</v>
      </c>
      <c r="I39" s="53">
        <v>213</v>
      </c>
      <c r="J39" s="54">
        <f t="shared" si="1"/>
        <v>435</v>
      </c>
      <c r="K39" s="32">
        <v>227</v>
      </c>
      <c r="L39" s="32">
        <v>218</v>
      </c>
      <c r="M39" s="55">
        <f t="shared" si="2"/>
        <v>445</v>
      </c>
      <c r="N39" s="32">
        <v>195</v>
      </c>
      <c r="O39" s="55">
        <f t="shared" si="3"/>
        <v>87.837837837837839</v>
      </c>
      <c r="P39" s="32">
        <v>197</v>
      </c>
      <c r="Q39" s="55">
        <f t="shared" si="4"/>
        <v>92.488262910798127</v>
      </c>
      <c r="R39" s="55">
        <f t="shared" si="5"/>
        <v>392</v>
      </c>
      <c r="S39" s="55">
        <f t="shared" si="6"/>
        <v>90.114942528735625</v>
      </c>
      <c r="T39" s="32">
        <v>200</v>
      </c>
      <c r="U39" s="55">
        <f t="shared" si="7"/>
        <v>90.090090090090087</v>
      </c>
      <c r="V39" s="32">
        <v>199</v>
      </c>
      <c r="W39" s="55">
        <f t="shared" si="8"/>
        <v>93.427230046948367</v>
      </c>
      <c r="X39" s="55">
        <f t="shared" si="9"/>
        <v>399</v>
      </c>
      <c r="Y39" s="55">
        <f t="shared" si="10"/>
        <v>91.724137931034477</v>
      </c>
      <c r="Z39" s="32">
        <v>208</v>
      </c>
      <c r="AA39" s="55">
        <f t="shared" si="11"/>
        <v>93.693693693693689</v>
      </c>
      <c r="AB39" s="32">
        <v>196</v>
      </c>
      <c r="AC39" s="55">
        <f t="shared" si="12"/>
        <v>92.018779342723008</v>
      </c>
      <c r="AD39" s="55">
        <f t="shared" si="13"/>
        <v>404</v>
      </c>
      <c r="AE39" s="55">
        <f t="shared" si="14"/>
        <v>92.873563218390814</v>
      </c>
      <c r="AF39" s="32">
        <v>206</v>
      </c>
      <c r="AG39" s="56">
        <f t="shared" si="15"/>
        <v>90.748898678414093</v>
      </c>
      <c r="AH39" s="32">
        <v>199</v>
      </c>
      <c r="AI39" s="56">
        <f t="shared" si="16"/>
        <v>91.284403669724767</v>
      </c>
      <c r="AJ39" s="55">
        <f t="shared" si="17"/>
        <v>405</v>
      </c>
      <c r="AK39" s="56">
        <f t="shared" si="18"/>
        <v>91.011235955056179</v>
      </c>
      <c r="AL39" s="57">
        <v>197</v>
      </c>
      <c r="AM39" s="56">
        <f t="shared" si="19"/>
        <v>90.366972477064223</v>
      </c>
      <c r="AN39" s="32">
        <v>206</v>
      </c>
      <c r="AO39" s="56">
        <f t="shared" si="20"/>
        <v>90.748898678414093</v>
      </c>
      <c r="AP39" s="32">
        <v>199</v>
      </c>
      <c r="AQ39" s="56">
        <f t="shared" si="21"/>
        <v>91.284403669724767</v>
      </c>
      <c r="AR39" s="55">
        <f t="shared" si="22"/>
        <v>405</v>
      </c>
      <c r="AS39" s="56">
        <f t="shared" si="23"/>
        <v>91.011235955056179</v>
      </c>
      <c r="AT39" s="2"/>
      <c r="AU39" s="2"/>
    </row>
    <row r="40" spans="1:47" ht="19.5" customHeight="1">
      <c r="A40" s="30">
        <v>28</v>
      </c>
      <c r="B40" s="31" t="str">
        <f>'[1]11'!B36</f>
        <v>Babadan</v>
      </c>
      <c r="C40" s="31" t="str">
        <f>'[1]11'!C36</f>
        <v>Babadan</v>
      </c>
      <c r="D40" s="53">
        <v>23</v>
      </c>
      <c r="E40" s="53">
        <v>247</v>
      </c>
      <c r="F40" s="53">
        <v>238</v>
      </c>
      <c r="G40" s="54">
        <f t="shared" si="0"/>
        <v>485</v>
      </c>
      <c r="H40" s="53">
        <v>247</v>
      </c>
      <c r="I40" s="53">
        <v>238</v>
      </c>
      <c r="J40" s="54">
        <f t="shared" si="1"/>
        <v>485</v>
      </c>
      <c r="K40" s="32">
        <v>253</v>
      </c>
      <c r="L40" s="32">
        <v>243</v>
      </c>
      <c r="M40" s="55">
        <f t="shared" si="2"/>
        <v>496</v>
      </c>
      <c r="N40" s="32">
        <v>170</v>
      </c>
      <c r="O40" s="55">
        <f t="shared" si="3"/>
        <v>68.825910931174079</v>
      </c>
      <c r="P40" s="32">
        <v>158</v>
      </c>
      <c r="Q40" s="55">
        <f t="shared" si="4"/>
        <v>66.386554621848731</v>
      </c>
      <c r="R40" s="55">
        <f t="shared" si="5"/>
        <v>328</v>
      </c>
      <c r="S40" s="55">
        <f t="shared" si="6"/>
        <v>67.628865979381445</v>
      </c>
      <c r="T40" s="32">
        <v>172</v>
      </c>
      <c r="U40" s="55">
        <f t="shared" si="7"/>
        <v>69.635627530364374</v>
      </c>
      <c r="V40" s="32">
        <v>156</v>
      </c>
      <c r="W40" s="55">
        <f t="shared" si="8"/>
        <v>65.546218487394952</v>
      </c>
      <c r="X40" s="55">
        <f t="shared" si="9"/>
        <v>328</v>
      </c>
      <c r="Y40" s="55">
        <f t="shared" si="10"/>
        <v>67.628865979381445</v>
      </c>
      <c r="Z40" s="32">
        <v>166</v>
      </c>
      <c r="AA40" s="55">
        <f t="shared" si="11"/>
        <v>67.20647773279353</v>
      </c>
      <c r="AB40" s="32">
        <v>179</v>
      </c>
      <c r="AC40" s="55">
        <f t="shared" si="12"/>
        <v>75.210084033613441</v>
      </c>
      <c r="AD40" s="55">
        <f t="shared" si="13"/>
        <v>345</v>
      </c>
      <c r="AE40" s="55">
        <f t="shared" si="14"/>
        <v>71.134020618556704</v>
      </c>
      <c r="AF40" s="32">
        <v>212</v>
      </c>
      <c r="AG40" s="56">
        <f t="shared" si="15"/>
        <v>83.794466403162062</v>
      </c>
      <c r="AH40" s="32">
        <v>183</v>
      </c>
      <c r="AI40" s="56">
        <f t="shared" si="16"/>
        <v>75.308641975308646</v>
      </c>
      <c r="AJ40" s="55">
        <f t="shared" si="17"/>
        <v>395</v>
      </c>
      <c r="AK40" s="56">
        <f t="shared" si="18"/>
        <v>79.637096774193552</v>
      </c>
      <c r="AL40" s="57">
        <v>185</v>
      </c>
      <c r="AM40" s="56">
        <f t="shared" si="19"/>
        <v>76.13168724279835</v>
      </c>
      <c r="AN40" s="32">
        <v>212</v>
      </c>
      <c r="AO40" s="56">
        <f t="shared" si="20"/>
        <v>83.794466403162062</v>
      </c>
      <c r="AP40" s="32">
        <v>183</v>
      </c>
      <c r="AQ40" s="56">
        <f t="shared" si="21"/>
        <v>75.308641975308646</v>
      </c>
      <c r="AR40" s="55">
        <f t="shared" si="22"/>
        <v>395</v>
      </c>
      <c r="AS40" s="56">
        <f t="shared" si="23"/>
        <v>79.637096774193552</v>
      </c>
      <c r="AT40" s="2"/>
      <c r="AU40" s="2"/>
    </row>
    <row r="41" spans="1:47" ht="19.5" customHeight="1">
      <c r="A41" s="30">
        <v>29</v>
      </c>
      <c r="B41" s="31">
        <f>'[1]11'!B37</f>
        <v>0</v>
      </c>
      <c r="C41" s="31" t="str">
        <f>'[1]11'!C37</f>
        <v>Sukosari</v>
      </c>
      <c r="D41" s="53">
        <v>19</v>
      </c>
      <c r="E41" s="53">
        <v>181</v>
      </c>
      <c r="F41" s="53">
        <v>175</v>
      </c>
      <c r="G41" s="54">
        <f t="shared" si="0"/>
        <v>356</v>
      </c>
      <c r="H41" s="53">
        <v>181</v>
      </c>
      <c r="I41" s="53">
        <v>175</v>
      </c>
      <c r="J41" s="54">
        <f t="shared" si="1"/>
        <v>356</v>
      </c>
      <c r="K41" s="32">
        <v>185</v>
      </c>
      <c r="L41" s="32">
        <v>179</v>
      </c>
      <c r="M41" s="55">
        <f t="shared" si="2"/>
        <v>364</v>
      </c>
      <c r="N41" s="32">
        <v>181</v>
      </c>
      <c r="O41" s="55">
        <f t="shared" si="3"/>
        <v>100</v>
      </c>
      <c r="P41" s="32">
        <v>156</v>
      </c>
      <c r="Q41" s="55">
        <f t="shared" si="4"/>
        <v>89.142857142857139</v>
      </c>
      <c r="R41" s="55">
        <f t="shared" si="5"/>
        <v>337</v>
      </c>
      <c r="S41" s="55">
        <f t="shared" si="6"/>
        <v>94.662921348314612</v>
      </c>
      <c r="T41" s="32">
        <v>180</v>
      </c>
      <c r="U41" s="55">
        <f t="shared" si="7"/>
        <v>99.447513812154696</v>
      </c>
      <c r="V41" s="32">
        <v>154</v>
      </c>
      <c r="W41" s="55">
        <f t="shared" si="8"/>
        <v>88</v>
      </c>
      <c r="X41" s="55">
        <f t="shared" si="9"/>
        <v>334</v>
      </c>
      <c r="Y41" s="55">
        <f t="shared" si="10"/>
        <v>93.82022471910112</v>
      </c>
      <c r="Z41" s="32">
        <v>192</v>
      </c>
      <c r="AA41" s="55">
        <f t="shared" si="11"/>
        <v>106.07734806629834</v>
      </c>
      <c r="AB41" s="32">
        <v>150</v>
      </c>
      <c r="AC41" s="55">
        <f t="shared" si="12"/>
        <v>85.714285714285708</v>
      </c>
      <c r="AD41" s="55">
        <f t="shared" si="13"/>
        <v>342</v>
      </c>
      <c r="AE41" s="55">
        <f t="shared" si="14"/>
        <v>96.067415730337075</v>
      </c>
      <c r="AF41" s="32">
        <v>194</v>
      </c>
      <c r="AG41" s="56">
        <f t="shared" si="15"/>
        <v>104.86486486486486</v>
      </c>
      <c r="AH41" s="32">
        <v>160</v>
      </c>
      <c r="AI41" s="56">
        <f t="shared" si="16"/>
        <v>89.385474860335194</v>
      </c>
      <c r="AJ41" s="55">
        <f t="shared" si="17"/>
        <v>354</v>
      </c>
      <c r="AK41" s="56">
        <f t="shared" si="18"/>
        <v>97.252747252747255</v>
      </c>
      <c r="AL41" s="57">
        <v>159</v>
      </c>
      <c r="AM41" s="56">
        <f t="shared" si="19"/>
        <v>88.826815642458101</v>
      </c>
      <c r="AN41" s="32">
        <v>194</v>
      </c>
      <c r="AO41" s="56">
        <f t="shared" si="20"/>
        <v>104.86486486486486</v>
      </c>
      <c r="AP41" s="32">
        <v>160</v>
      </c>
      <c r="AQ41" s="56">
        <f t="shared" si="21"/>
        <v>89.385474860335194</v>
      </c>
      <c r="AR41" s="55">
        <f t="shared" si="22"/>
        <v>354</v>
      </c>
      <c r="AS41" s="56">
        <f t="shared" si="23"/>
        <v>97.252747252747255</v>
      </c>
      <c r="AT41" s="2"/>
      <c r="AU41" s="2"/>
    </row>
    <row r="42" spans="1:47" ht="19.5" customHeight="1">
      <c r="A42" s="30">
        <v>30</v>
      </c>
      <c r="B42" s="31" t="str">
        <f>'[1]11'!B38</f>
        <v>Jenangan</v>
      </c>
      <c r="C42" s="31" t="str">
        <f>'[1]11'!C38</f>
        <v>Jenangan</v>
      </c>
      <c r="D42" s="53">
        <v>26</v>
      </c>
      <c r="E42" s="53">
        <v>235</v>
      </c>
      <c r="F42" s="53">
        <v>226</v>
      </c>
      <c r="G42" s="54">
        <f t="shared" si="0"/>
        <v>461</v>
      </c>
      <c r="H42" s="53">
        <v>235</v>
      </c>
      <c r="I42" s="53">
        <v>226</v>
      </c>
      <c r="J42" s="54">
        <f t="shared" si="1"/>
        <v>461</v>
      </c>
      <c r="K42" s="32">
        <v>240</v>
      </c>
      <c r="L42" s="32">
        <v>231</v>
      </c>
      <c r="M42" s="55">
        <f t="shared" si="2"/>
        <v>471</v>
      </c>
      <c r="N42" s="32">
        <v>229</v>
      </c>
      <c r="O42" s="55">
        <f t="shared" si="3"/>
        <v>97.446808510638292</v>
      </c>
      <c r="P42" s="32">
        <v>215</v>
      </c>
      <c r="Q42" s="55">
        <f t="shared" si="4"/>
        <v>95.13274336283186</v>
      </c>
      <c r="R42" s="55">
        <f t="shared" si="5"/>
        <v>444</v>
      </c>
      <c r="S42" s="55">
        <f t="shared" si="6"/>
        <v>96.312364425162684</v>
      </c>
      <c r="T42" s="32">
        <v>229</v>
      </c>
      <c r="U42" s="55">
        <f t="shared" si="7"/>
        <v>97.446808510638292</v>
      </c>
      <c r="V42" s="32">
        <v>215</v>
      </c>
      <c r="W42" s="55">
        <f t="shared" si="8"/>
        <v>95.13274336283186</v>
      </c>
      <c r="X42" s="55">
        <f t="shared" si="9"/>
        <v>444</v>
      </c>
      <c r="Y42" s="55">
        <f t="shared" si="10"/>
        <v>96.312364425162684</v>
      </c>
      <c r="Z42" s="32">
        <v>230</v>
      </c>
      <c r="AA42" s="55">
        <f t="shared" si="11"/>
        <v>97.872340425531917</v>
      </c>
      <c r="AB42" s="32">
        <v>202</v>
      </c>
      <c r="AC42" s="55">
        <f t="shared" si="12"/>
        <v>89.380530973451329</v>
      </c>
      <c r="AD42" s="55">
        <f t="shared" si="13"/>
        <v>432</v>
      </c>
      <c r="AE42" s="55">
        <f t="shared" si="14"/>
        <v>93.709327548806939</v>
      </c>
      <c r="AF42" s="32">
        <v>230</v>
      </c>
      <c r="AG42" s="56">
        <f t="shared" si="15"/>
        <v>95.833333333333343</v>
      </c>
      <c r="AH42" s="32">
        <v>202</v>
      </c>
      <c r="AI42" s="56">
        <f t="shared" si="16"/>
        <v>87.44588744588745</v>
      </c>
      <c r="AJ42" s="55">
        <f t="shared" si="17"/>
        <v>432</v>
      </c>
      <c r="AK42" s="56">
        <f t="shared" si="18"/>
        <v>91.719745222929944</v>
      </c>
      <c r="AL42" s="57">
        <v>196</v>
      </c>
      <c r="AM42" s="56">
        <f t="shared" si="19"/>
        <v>84.848484848484844</v>
      </c>
      <c r="AN42" s="32">
        <v>230</v>
      </c>
      <c r="AO42" s="56">
        <f t="shared" si="20"/>
        <v>95.833333333333343</v>
      </c>
      <c r="AP42" s="32">
        <v>202</v>
      </c>
      <c r="AQ42" s="56">
        <f t="shared" si="21"/>
        <v>87.44588744588745</v>
      </c>
      <c r="AR42" s="55">
        <f t="shared" si="22"/>
        <v>432</v>
      </c>
      <c r="AS42" s="56">
        <f t="shared" si="23"/>
        <v>91.719745222929944</v>
      </c>
      <c r="AT42" s="2"/>
      <c r="AU42" s="2"/>
    </row>
    <row r="43" spans="1:47" ht="19.5" customHeight="1">
      <c r="A43" s="30">
        <v>31</v>
      </c>
      <c r="B43" s="31">
        <f>'[1]11'!B39</f>
        <v>0</v>
      </c>
      <c r="C43" s="31" t="str">
        <f>'[1]11'!C39</f>
        <v>Setono</v>
      </c>
      <c r="D43" s="53">
        <v>19</v>
      </c>
      <c r="E43" s="59">
        <v>142</v>
      </c>
      <c r="F43" s="59">
        <v>138</v>
      </c>
      <c r="G43" s="54">
        <f t="shared" si="0"/>
        <v>280</v>
      </c>
      <c r="H43" s="59">
        <v>143</v>
      </c>
      <c r="I43" s="59">
        <v>139</v>
      </c>
      <c r="J43" s="54">
        <f t="shared" si="1"/>
        <v>282</v>
      </c>
      <c r="K43" s="32">
        <v>146</v>
      </c>
      <c r="L43" s="32">
        <v>142</v>
      </c>
      <c r="M43" s="55">
        <f t="shared" si="2"/>
        <v>288</v>
      </c>
      <c r="N43" s="32">
        <v>110</v>
      </c>
      <c r="O43" s="55">
        <f t="shared" si="3"/>
        <v>77.464788732394368</v>
      </c>
      <c r="P43" s="32">
        <v>104</v>
      </c>
      <c r="Q43" s="55">
        <f t="shared" si="4"/>
        <v>75.362318840579718</v>
      </c>
      <c r="R43" s="55">
        <f t="shared" si="5"/>
        <v>214</v>
      </c>
      <c r="S43" s="55">
        <f t="shared" si="6"/>
        <v>76.428571428571416</v>
      </c>
      <c r="T43" s="32">
        <v>110</v>
      </c>
      <c r="U43" s="55">
        <f t="shared" si="7"/>
        <v>77.464788732394368</v>
      </c>
      <c r="V43" s="32">
        <v>101</v>
      </c>
      <c r="W43" s="55">
        <f t="shared" si="8"/>
        <v>73.188405797101453</v>
      </c>
      <c r="X43" s="55">
        <f t="shared" si="9"/>
        <v>211</v>
      </c>
      <c r="Y43" s="55">
        <f t="shared" si="10"/>
        <v>75.357142857142861</v>
      </c>
      <c r="Z43" s="32">
        <v>99</v>
      </c>
      <c r="AA43" s="55">
        <f t="shared" si="11"/>
        <v>69.230769230769226</v>
      </c>
      <c r="AB43" s="32">
        <v>124</v>
      </c>
      <c r="AC43" s="55">
        <f t="shared" si="12"/>
        <v>89.208633093525179</v>
      </c>
      <c r="AD43" s="55">
        <f t="shared" si="13"/>
        <v>223</v>
      </c>
      <c r="AE43" s="55">
        <f t="shared" si="14"/>
        <v>79.078014184397162</v>
      </c>
      <c r="AF43" s="32">
        <v>130</v>
      </c>
      <c r="AG43" s="56">
        <f t="shared" si="15"/>
        <v>89.041095890410958</v>
      </c>
      <c r="AH43" s="32">
        <v>125</v>
      </c>
      <c r="AI43" s="56">
        <f t="shared" si="16"/>
        <v>88.028169014084511</v>
      </c>
      <c r="AJ43" s="55">
        <f t="shared" si="17"/>
        <v>255</v>
      </c>
      <c r="AK43" s="56">
        <f t="shared" si="18"/>
        <v>88.541666666666657</v>
      </c>
      <c r="AL43" s="57">
        <v>137</v>
      </c>
      <c r="AM43" s="56">
        <f t="shared" si="19"/>
        <v>96.478873239436624</v>
      </c>
      <c r="AN43" s="32">
        <v>130</v>
      </c>
      <c r="AO43" s="56">
        <f t="shared" si="20"/>
        <v>89.041095890410958</v>
      </c>
      <c r="AP43" s="32">
        <v>125</v>
      </c>
      <c r="AQ43" s="56">
        <f t="shared" si="21"/>
        <v>88.028169014084511</v>
      </c>
      <c r="AR43" s="55">
        <f t="shared" si="22"/>
        <v>255</v>
      </c>
      <c r="AS43" s="56">
        <f t="shared" si="23"/>
        <v>88.541666666666657</v>
      </c>
      <c r="AT43" s="2"/>
      <c r="AU43" s="2"/>
    </row>
    <row r="44" spans="1:47" ht="19.5" customHeight="1">
      <c r="A44" s="30">
        <v>32</v>
      </c>
      <c r="B44" s="31" t="str">
        <f>'[1]11'!B40</f>
        <v>Ngebel</v>
      </c>
      <c r="C44" s="31" t="str">
        <f>'[1]11'!C40</f>
        <v>Ngebel</v>
      </c>
      <c r="D44" s="53">
        <v>18</v>
      </c>
      <c r="E44" s="59">
        <v>133</v>
      </c>
      <c r="F44" s="59">
        <v>126</v>
      </c>
      <c r="G44" s="54">
        <f t="shared" si="0"/>
        <v>259</v>
      </c>
      <c r="H44" s="59">
        <v>133</v>
      </c>
      <c r="I44" s="59">
        <v>126</v>
      </c>
      <c r="J44" s="54">
        <f t="shared" si="1"/>
        <v>259</v>
      </c>
      <c r="K44" s="32">
        <v>136</v>
      </c>
      <c r="L44" s="32">
        <v>129</v>
      </c>
      <c r="M44" s="55">
        <f t="shared" si="2"/>
        <v>265</v>
      </c>
      <c r="N44" s="32">
        <v>84</v>
      </c>
      <c r="O44" s="55">
        <f t="shared" si="3"/>
        <v>63.157894736842103</v>
      </c>
      <c r="P44" s="32">
        <v>95</v>
      </c>
      <c r="Q44" s="55">
        <f t="shared" si="4"/>
        <v>75.396825396825392</v>
      </c>
      <c r="R44" s="55">
        <f t="shared" si="5"/>
        <v>179</v>
      </c>
      <c r="S44" s="55">
        <f t="shared" si="6"/>
        <v>69.111969111969103</v>
      </c>
      <c r="T44" s="32">
        <v>82</v>
      </c>
      <c r="U44" s="55">
        <f t="shared" si="7"/>
        <v>61.65413533834586</v>
      </c>
      <c r="V44" s="32">
        <v>94</v>
      </c>
      <c r="W44" s="55">
        <f t="shared" si="8"/>
        <v>74.603174603174608</v>
      </c>
      <c r="X44" s="55">
        <f t="shared" si="9"/>
        <v>176</v>
      </c>
      <c r="Y44" s="55">
        <f t="shared" si="10"/>
        <v>67.953667953667946</v>
      </c>
      <c r="Z44" s="32">
        <v>74</v>
      </c>
      <c r="AA44" s="55">
        <f t="shared" si="11"/>
        <v>55.639097744360896</v>
      </c>
      <c r="AB44" s="32">
        <v>86</v>
      </c>
      <c r="AC44" s="55">
        <f t="shared" si="12"/>
        <v>68.253968253968253</v>
      </c>
      <c r="AD44" s="55">
        <f t="shared" si="13"/>
        <v>160</v>
      </c>
      <c r="AE44" s="55">
        <f t="shared" si="14"/>
        <v>61.776061776061773</v>
      </c>
      <c r="AF44" s="32">
        <v>97</v>
      </c>
      <c r="AG44" s="56">
        <f t="shared" si="15"/>
        <v>71.32352941176471</v>
      </c>
      <c r="AH44" s="32">
        <v>82</v>
      </c>
      <c r="AI44" s="56">
        <f t="shared" si="16"/>
        <v>63.565891472868216</v>
      </c>
      <c r="AJ44" s="55">
        <f t="shared" si="17"/>
        <v>179</v>
      </c>
      <c r="AK44" s="56">
        <f t="shared" si="18"/>
        <v>67.547169811320757</v>
      </c>
      <c r="AL44" s="57">
        <v>84</v>
      </c>
      <c r="AM44" s="56">
        <f t="shared" si="19"/>
        <v>65.116279069767444</v>
      </c>
      <c r="AN44" s="32">
        <v>97</v>
      </c>
      <c r="AO44" s="56">
        <f t="shared" si="20"/>
        <v>71.32352941176471</v>
      </c>
      <c r="AP44" s="32">
        <v>82</v>
      </c>
      <c r="AQ44" s="56">
        <f t="shared" si="21"/>
        <v>63.565891472868216</v>
      </c>
      <c r="AR44" s="55">
        <f t="shared" si="22"/>
        <v>179</v>
      </c>
      <c r="AS44" s="56">
        <f t="shared" si="23"/>
        <v>67.547169811320757</v>
      </c>
      <c r="AT44" s="2"/>
      <c r="AU44" s="2"/>
    </row>
    <row r="45" spans="1:47" ht="19.5" customHeight="1">
      <c r="A45" s="60" t="s">
        <v>19</v>
      </c>
      <c r="B45" s="60"/>
      <c r="C45" s="60"/>
      <c r="D45" s="61">
        <f t="shared" ref="D45:N45" si="24">SUM(D13:D44)</f>
        <v>707</v>
      </c>
      <c r="E45" s="61">
        <f t="shared" si="24"/>
        <v>5905</v>
      </c>
      <c r="F45" s="61">
        <f t="shared" si="24"/>
        <v>5687</v>
      </c>
      <c r="G45" s="61">
        <f t="shared" si="24"/>
        <v>11592</v>
      </c>
      <c r="H45" s="61">
        <f t="shared" si="24"/>
        <v>5912</v>
      </c>
      <c r="I45" s="61">
        <f t="shared" si="24"/>
        <v>5691</v>
      </c>
      <c r="J45" s="61">
        <f t="shared" si="24"/>
        <v>11603</v>
      </c>
      <c r="K45" s="61">
        <f t="shared" si="24"/>
        <v>6047</v>
      </c>
      <c r="L45" s="61">
        <f t="shared" si="24"/>
        <v>5817</v>
      </c>
      <c r="M45" s="61">
        <f t="shared" si="24"/>
        <v>11864</v>
      </c>
      <c r="N45" s="61">
        <f t="shared" si="24"/>
        <v>5470</v>
      </c>
      <c r="O45" s="61">
        <f t="shared" si="3"/>
        <v>92.633361558001695</v>
      </c>
      <c r="P45" s="61">
        <f>SUM(P13:P44)</f>
        <v>5183</v>
      </c>
      <c r="Q45" s="61">
        <f t="shared" si="4"/>
        <v>91.13768243362054</v>
      </c>
      <c r="R45" s="61">
        <f>SUM(R13:R44)</f>
        <v>10653</v>
      </c>
      <c r="S45" s="61">
        <f t="shared" si="6"/>
        <v>91.899585921325055</v>
      </c>
      <c r="T45" s="61">
        <f>SUM(T13:T44)</f>
        <v>5455</v>
      </c>
      <c r="U45" s="61">
        <f t="shared" si="7"/>
        <v>92.379339542760377</v>
      </c>
      <c r="V45" s="61">
        <f>SUM(V13:V44)</f>
        <v>5161</v>
      </c>
      <c r="W45" s="61">
        <f t="shared" si="8"/>
        <v>90.750835238262709</v>
      </c>
      <c r="X45" s="61">
        <f>SUM(X13:X44)</f>
        <v>10616</v>
      </c>
      <c r="Y45" s="61">
        <f t="shared" si="10"/>
        <v>91.580400276052458</v>
      </c>
      <c r="Z45" s="61">
        <f>SUM(Z13:Z44)</f>
        <v>5421</v>
      </c>
      <c r="AA45" s="61">
        <f t="shared" si="11"/>
        <v>91.694857916102848</v>
      </c>
      <c r="AB45" s="61">
        <f>SUM(AB13:AB44)</f>
        <v>5291</v>
      </c>
      <c r="AC45" s="61">
        <f t="shared" si="12"/>
        <v>92.971358285011419</v>
      </c>
      <c r="AD45" s="61">
        <f>SUM(AD13:AD44)</f>
        <v>10712</v>
      </c>
      <c r="AE45" s="61">
        <f t="shared" si="14"/>
        <v>92.320951478066021</v>
      </c>
      <c r="AF45" s="61">
        <f>SUM(AF13:AF44)</f>
        <v>5582</v>
      </c>
      <c r="AG45" s="62">
        <f t="shared" si="15"/>
        <v>92.310236480899619</v>
      </c>
      <c r="AH45" s="61">
        <f>SUM(AH13:AH44)</f>
        <v>5324</v>
      </c>
      <c r="AI45" s="62">
        <f t="shared" si="16"/>
        <v>91.524840983324736</v>
      </c>
      <c r="AJ45" s="61">
        <f>SUM(AJ13:AJ44)</f>
        <v>10906</v>
      </c>
      <c r="AK45" s="62">
        <f t="shared" si="18"/>
        <v>91.92515171948753</v>
      </c>
      <c r="AL45" s="61">
        <f>SUM(AL13:AL44)</f>
        <v>5347</v>
      </c>
      <c r="AM45" s="62">
        <f t="shared" si="19"/>
        <v>91.920233797490113</v>
      </c>
      <c r="AN45" s="61">
        <f>SUM(AN13:AN44)</f>
        <v>5582</v>
      </c>
      <c r="AO45" s="62">
        <f t="shared" si="20"/>
        <v>92.310236480899619</v>
      </c>
      <c r="AP45" s="61">
        <f>SUM(AP13:AP44)</f>
        <v>5324</v>
      </c>
      <c r="AQ45" s="62">
        <f t="shared" si="21"/>
        <v>91.524840983324736</v>
      </c>
      <c r="AR45" s="61">
        <f>SUM(AR13:AR44)</f>
        <v>10906</v>
      </c>
      <c r="AS45" s="62">
        <f t="shared" si="23"/>
        <v>91.92515171948753</v>
      </c>
      <c r="AT45" s="6"/>
      <c r="AU45" s="6"/>
    </row>
    <row r="46" spans="1:47" ht="15.75" customHeight="1">
      <c r="A46" s="41"/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</row>
    <row r="47" spans="1:47" ht="15.75" customHeight="1">
      <c r="A47" s="2" t="s">
        <v>39</v>
      </c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</row>
    <row r="48" spans="1:47" ht="15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</row>
    <row r="49" spans="1:47" ht="15.75" customHeight="1">
      <c r="A49" s="2"/>
      <c r="B49" s="43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</row>
    <row r="50" spans="1:47" ht="15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</row>
    <row r="51" spans="1:47" ht="15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</row>
    <row r="52" spans="1:47" ht="15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</row>
    <row r="53" spans="1:47" ht="15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</row>
    <row r="54" spans="1:47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</row>
    <row r="55" spans="1:47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</row>
    <row r="56" spans="1:47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</row>
    <row r="57" spans="1:47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</row>
    <row r="58" spans="1:47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</row>
    <row r="59" spans="1:47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</row>
    <row r="60" spans="1:47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</row>
    <row r="61" spans="1:47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</row>
    <row r="62" spans="1:47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</row>
    <row r="63" spans="1:47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</row>
    <row r="64" spans="1:47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</row>
    <row r="65" spans="1:47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</row>
    <row r="66" spans="1:47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</row>
    <row r="67" spans="1:47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</row>
    <row r="68" spans="1:47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</row>
    <row r="69" spans="1:47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</row>
    <row r="70" spans="1:47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</row>
    <row r="71" spans="1:47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</row>
    <row r="72" spans="1:47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</row>
    <row r="73" spans="1:47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</row>
    <row r="74" spans="1:47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</row>
    <row r="75" spans="1:47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</row>
    <row r="76" spans="1:47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</row>
    <row r="77" spans="1:47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</row>
    <row r="78" spans="1:47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</row>
    <row r="79" spans="1:47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</row>
    <row r="80" spans="1:47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</row>
    <row r="81" spans="1:47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</row>
    <row r="82" spans="1:47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</row>
    <row r="83" spans="1:47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</row>
    <row r="84" spans="1:47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</row>
    <row r="85" spans="1:47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</row>
    <row r="86" spans="1:47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</row>
    <row r="87" spans="1:47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</row>
    <row r="88" spans="1:47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</row>
    <row r="89" spans="1:47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</row>
    <row r="90" spans="1:47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</row>
    <row r="91" spans="1:47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</row>
    <row r="92" spans="1:47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</row>
    <row r="93" spans="1:47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</row>
    <row r="94" spans="1:47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</row>
    <row r="95" spans="1:47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</row>
    <row r="96" spans="1:47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</row>
    <row r="97" spans="1:47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</row>
    <row r="98" spans="1:47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</row>
    <row r="99" spans="1:47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</row>
    <row r="100" spans="1:47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</row>
    <row r="101" spans="1:47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</row>
    <row r="102" spans="1:47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</row>
    <row r="103" spans="1:47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</row>
    <row r="104" spans="1:47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</row>
    <row r="105" spans="1:47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</row>
    <row r="106" spans="1:47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</row>
    <row r="107" spans="1:47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</row>
    <row r="108" spans="1:47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</row>
    <row r="109" spans="1:47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</row>
    <row r="110" spans="1:47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</row>
    <row r="111" spans="1:47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</row>
    <row r="112" spans="1:47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</row>
    <row r="113" spans="1:47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</row>
    <row r="114" spans="1:47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</row>
    <row r="115" spans="1:47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</row>
    <row r="116" spans="1:47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</row>
    <row r="117" spans="1:47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</row>
    <row r="118" spans="1:47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</row>
    <row r="119" spans="1:47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</row>
    <row r="120" spans="1:47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</row>
    <row r="121" spans="1:47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</row>
    <row r="122" spans="1:47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</row>
    <row r="123" spans="1:47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</row>
    <row r="124" spans="1:47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</row>
    <row r="125" spans="1:47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</row>
    <row r="126" spans="1:47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</row>
    <row r="127" spans="1:47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</row>
    <row r="128" spans="1:47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</row>
    <row r="129" spans="1:47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</row>
    <row r="130" spans="1:47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</row>
    <row r="131" spans="1:47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</row>
    <row r="132" spans="1:47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</row>
    <row r="133" spans="1:47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</row>
    <row r="134" spans="1:47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</row>
    <row r="135" spans="1:47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</row>
    <row r="136" spans="1:47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</row>
    <row r="137" spans="1:47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</row>
    <row r="138" spans="1:47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</row>
    <row r="139" spans="1:47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</row>
    <row r="140" spans="1:47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</row>
    <row r="141" spans="1:47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</row>
    <row r="142" spans="1:47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</row>
    <row r="143" spans="1:47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</row>
    <row r="144" spans="1:47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</row>
    <row r="145" spans="1:47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</row>
    <row r="146" spans="1:47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</row>
    <row r="147" spans="1:47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</row>
    <row r="148" spans="1:47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</row>
    <row r="149" spans="1:47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</row>
    <row r="150" spans="1:47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</row>
    <row r="151" spans="1:47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</row>
    <row r="152" spans="1:47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</row>
    <row r="153" spans="1:47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</row>
    <row r="154" spans="1:47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</row>
    <row r="155" spans="1:47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</row>
    <row r="156" spans="1:47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</row>
    <row r="157" spans="1:47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</row>
    <row r="158" spans="1:47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</row>
    <row r="159" spans="1:47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</row>
    <row r="160" spans="1:47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</row>
    <row r="161" spans="1:47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</row>
    <row r="162" spans="1:47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</row>
    <row r="163" spans="1:47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</row>
    <row r="164" spans="1:47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</row>
    <row r="165" spans="1:47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</row>
    <row r="166" spans="1:47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</row>
    <row r="167" spans="1:47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</row>
    <row r="168" spans="1:47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</row>
    <row r="169" spans="1:47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</row>
    <row r="170" spans="1:47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</row>
    <row r="171" spans="1:47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</row>
    <row r="172" spans="1:47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</row>
    <row r="173" spans="1:47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</row>
    <row r="174" spans="1:47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</row>
    <row r="175" spans="1:47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</row>
    <row r="176" spans="1:47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</row>
    <row r="177" spans="1:47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</row>
    <row r="178" spans="1:47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</row>
    <row r="179" spans="1:47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</row>
    <row r="180" spans="1:47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</row>
    <row r="181" spans="1:47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</row>
    <row r="182" spans="1:47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</row>
    <row r="183" spans="1:47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</row>
    <row r="184" spans="1:47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</row>
    <row r="185" spans="1:47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</row>
    <row r="186" spans="1:47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</row>
    <row r="187" spans="1:47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</row>
    <row r="188" spans="1:47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</row>
    <row r="189" spans="1:47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</row>
    <row r="190" spans="1:47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</row>
    <row r="191" spans="1:47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</row>
    <row r="192" spans="1:47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</row>
    <row r="193" spans="1:47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</row>
    <row r="194" spans="1:47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</row>
    <row r="195" spans="1:47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</row>
    <row r="196" spans="1:47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</row>
    <row r="197" spans="1:47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</row>
    <row r="198" spans="1:47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</row>
    <row r="199" spans="1:47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</row>
    <row r="200" spans="1:47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</row>
    <row r="201" spans="1:47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</row>
    <row r="202" spans="1:47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</row>
    <row r="203" spans="1:47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</row>
    <row r="204" spans="1:47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</row>
    <row r="205" spans="1:47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</row>
    <row r="206" spans="1:47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</row>
    <row r="207" spans="1:47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</row>
    <row r="208" spans="1:47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</row>
    <row r="209" spans="1:47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</row>
    <row r="210" spans="1:47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</row>
    <row r="211" spans="1:47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</row>
    <row r="212" spans="1:47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</row>
    <row r="213" spans="1:47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</row>
    <row r="214" spans="1:47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</row>
    <row r="215" spans="1:47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</row>
    <row r="216" spans="1:47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</row>
    <row r="217" spans="1:47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</row>
    <row r="218" spans="1:47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</row>
    <row r="219" spans="1:47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</row>
    <row r="220" spans="1:47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</row>
    <row r="221" spans="1:47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</row>
    <row r="222" spans="1:47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</row>
    <row r="223" spans="1:47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</row>
    <row r="224" spans="1:47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</row>
    <row r="225" spans="1:47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</row>
    <row r="226" spans="1:47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</row>
    <row r="227" spans="1:47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</row>
    <row r="228" spans="1:47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</row>
    <row r="229" spans="1:47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</row>
    <row r="230" spans="1:47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</row>
    <row r="231" spans="1:47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</row>
    <row r="232" spans="1:47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</row>
    <row r="233" spans="1:47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</row>
    <row r="234" spans="1:47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</row>
    <row r="235" spans="1:47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</row>
    <row r="236" spans="1:47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</row>
    <row r="237" spans="1:47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</row>
    <row r="238" spans="1:47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</row>
    <row r="239" spans="1:47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</row>
    <row r="240" spans="1:47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</row>
    <row r="241" spans="1:47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</row>
    <row r="242" spans="1:47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</row>
    <row r="243" spans="1:47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</row>
    <row r="244" spans="1:47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</row>
    <row r="245" spans="1:47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</row>
    <row r="246" spans="1:47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</row>
    <row r="247" spans="1:47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</row>
    <row r="248" spans="1:47" ht="15.75" customHeight="1"/>
    <row r="249" spans="1:47" ht="15.75" customHeight="1"/>
    <row r="250" spans="1:47" ht="15.75" customHeight="1"/>
    <row r="251" spans="1:47" ht="15.75" customHeight="1"/>
    <row r="252" spans="1:47" ht="15.75" customHeight="1"/>
    <row r="253" spans="1:47" ht="15.75" customHeight="1"/>
    <row r="254" spans="1:47" ht="15.75" customHeight="1"/>
    <row r="255" spans="1:47" ht="15.75" customHeight="1"/>
    <row r="256" spans="1:47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2">
    <mergeCell ref="AL10:AM10"/>
    <mergeCell ref="AN10:AO10"/>
    <mergeCell ref="AP10:AQ10"/>
    <mergeCell ref="AR10:AS10"/>
    <mergeCell ref="Z10:AA10"/>
    <mergeCell ref="AB10:AC10"/>
    <mergeCell ref="AD10:AE10"/>
    <mergeCell ref="AF10:AG10"/>
    <mergeCell ref="AH10:AI10"/>
    <mergeCell ref="AJ10:AK10"/>
    <mergeCell ref="N10:O10"/>
    <mergeCell ref="P10:Q10"/>
    <mergeCell ref="R10:S10"/>
    <mergeCell ref="T10:U10"/>
    <mergeCell ref="V10:W10"/>
    <mergeCell ref="X10:Y10"/>
    <mergeCell ref="N9:S9"/>
    <mergeCell ref="T9:Y9"/>
    <mergeCell ref="Z9:AE9"/>
    <mergeCell ref="AF9:AK9"/>
    <mergeCell ref="AL9:AM9"/>
    <mergeCell ref="AN9:AS9"/>
    <mergeCell ref="A3:AS3"/>
    <mergeCell ref="A4:AS4"/>
    <mergeCell ref="A8:A11"/>
    <mergeCell ref="B8:B11"/>
    <mergeCell ref="C8:C11"/>
    <mergeCell ref="D8:D11"/>
    <mergeCell ref="E8:G10"/>
    <mergeCell ref="H8:J10"/>
    <mergeCell ref="K8:M10"/>
    <mergeCell ref="N8:AS8"/>
  </mergeCells>
  <pageMargins left="0.7" right="0.7" top="0.75" bottom="0.75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2A26B3-AEE6-40A8-8E78-75D1DE79C2C4}">
  <sheetPr codeName="Sheet54"/>
  <dimension ref="A1:Z1000"/>
  <sheetViews>
    <sheetView workbookViewId="0"/>
  </sheetViews>
  <sheetFormatPr defaultColWidth="14.42578125" defaultRowHeight="15" customHeight="1"/>
  <cols>
    <col min="1" max="1" width="6.28515625" style="3" customWidth="1"/>
    <col min="2" max="2" width="16.140625" style="3" customWidth="1"/>
    <col min="3" max="3" width="16.28515625" style="3" customWidth="1"/>
    <col min="4" max="4" width="12.85546875" style="3" customWidth="1"/>
    <col min="5" max="5" width="13.42578125" style="3" customWidth="1"/>
    <col min="6" max="6" width="12.28515625" style="3" customWidth="1"/>
    <col min="7" max="7" width="14.85546875" style="3" customWidth="1"/>
    <col min="8" max="8" width="11.85546875" style="3" customWidth="1"/>
    <col min="9" max="26" width="14" style="3" customWidth="1"/>
    <col min="27" max="16384" width="14.42578125" style="3"/>
  </cols>
  <sheetData>
    <row r="1" spans="1:26" ht="15.75">
      <c r="A1" s="63" t="s">
        <v>40</v>
      </c>
      <c r="B1" s="5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</row>
    <row r="2" spans="1:26">
      <c r="A2" s="43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</row>
    <row r="3" spans="1:26" ht="15.75">
      <c r="A3" s="64" t="s">
        <v>41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43"/>
      <c r="W3" s="43"/>
      <c r="X3" s="43"/>
      <c r="Y3" s="43"/>
      <c r="Z3" s="43"/>
    </row>
    <row r="4" spans="1:26" ht="15.75">
      <c r="A4" s="65"/>
      <c r="B4" s="65"/>
      <c r="C4" s="65"/>
      <c r="D4" s="65"/>
      <c r="E4" s="65"/>
      <c r="F4" s="65"/>
      <c r="G4" s="65"/>
      <c r="H4" s="65"/>
      <c r="I4" s="65"/>
      <c r="J4" s="66"/>
      <c r="K4" s="66" t="s">
        <v>2</v>
      </c>
      <c r="L4" s="8" t="str">
        <f>'[1]1'!$F$5</f>
        <v>PONOROGO</v>
      </c>
      <c r="M4" s="8"/>
      <c r="N4" s="65"/>
      <c r="O4" s="66"/>
      <c r="P4" s="66"/>
      <c r="Q4" s="66"/>
      <c r="R4" s="66"/>
      <c r="S4" s="66"/>
      <c r="T4" s="66"/>
      <c r="U4" s="65"/>
      <c r="V4" s="43"/>
      <c r="W4" s="43"/>
      <c r="X4" s="43"/>
      <c r="Y4" s="43"/>
      <c r="Z4" s="43"/>
    </row>
    <row r="5" spans="1:26" ht="15.75">
      <c r="A5" s="65"/>
      <c r="B5" s="65"/>
      <c r="C5" s="65"/>
      <c r="D5" s="65"/>
      <c r="E5" s="65"/>
      <c r="F5" s="65"/>
      <c r="G5" s="65"/>
      <c r="H5" s="65"/>
      <c r="I5" s="65"/>
      <c r="J5" s="66"/>
      <c r="K5" s="66" t="s">
        <v>3</v>
      </c>
      <c r="L5" s="8">
        <f>'[1]1'!$F$6</f>
        <v>2025</v>
      </c>
      <c r="M5" s="8"/>
      <c r="N5" s="65"/>
      <c r="O5" s="65"/>
      <c r="P5" s="65"/>
      <c r="Q5" s="65"/>
      <c r="R5" s="65"/>
      <c r="S5" s="65"/>
      <c r="T5" s="65"/>
      <c r="U5" s="65"/>
      <c r="V5" s="43"/>
      <c r="W5" s="43"/>
      <c r="X5" s="43"/>
      <c r="Y5" s="43"/>
      <c r="Z5" s="43"/>
    </row>
    <row r="6" spans="1:26">
      <c r="A6" s="67"/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43"/>
      <c r="W6" s="43"/>
      <c r="X6" s="43"/>
      <c r="Y6" s="43"/>
      <c r="Z6" s="43"/>
    </row>
    <row r="7" spans="1:26" ht="15.75">
      <c r="A7" s="68" t="s">
        <v>4</v>
      </c>
      <c r="B7" s="68" t="s">
        <v>5</v>
      </c>
      <c r="C7" s="68" t="s">
        <v>6</v>
      </c>
      <c r="D7" s="69" t="s">
        <v>42</v>
      </c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4"/>
      <c r="V7" s="43"/>
      <c r="W7" s="43"/>
      <c r="X7" s="43"/>
      <c r="Y7" s="43"/>
      <c r="Z7" s="43"/>
    </row>
    <row r="8" spans="1:26" ht="15.75">
      <c r="A8" s="18"/>
      <c r="B8" s="18"/>
      <c r="C8" s="18"/>
      <c r="D8" s="70" t="s">
        <v>43</v>
      </c>
      <c r="E8" s="70" t="s">
        <v>44</v>
      </c>
      <c r="F8" s="68" t="s">
        <v>16</v>
      </c>
      <c r="G8" s="70" t="s">
        <v>45</v>
      </c>
      <c r="H8" s="68" t="s">
        <v>16</v>
      </c>
      <c r="I8" s="69" t="s">
        <v>46</v>
      </c>
      <c r="J8" s="23"/>
      <c r="K8" s="24"/>
      <c r="L8" s="69" t="s">
        <v>47</v>
      </c>
      <c r="M8" s="23"/>
      <c r="N8" s="23"/>
      <c r="O8" s="71" t="s">
        <v>48</v>
      </c>
      <c r="P8" s="23"/>
      <c r="Q8" s="23"/>
      <c r="R8" s="71" t="s">
        <v>49</v>
      </c>
      <c r="S8" s="23"/>
      <c r="T8" s="23"/>
      <c r="U8" s="24"/>
      <c r="V8" s="43"/>
      <c r="W8" s="43"/>
      <c r="X8" s="43"/>
      <c r="Y8" s="43"/>
      <c r="Z8" s="43"/>
    </row>
    <row r="9" spans="1:26" ht="57" customHeight="1">
      <c r="A9" s="25"/>
      <c r="B9" s="25"/>
      <c r="C9" s="25"/>
      <c r="D9" s="25"/>
      <c r="E9" s="25"/>
      <c r="F9" s="25"/>
      <c r="G9" s="25"/>
      <c r="H9" s="25"/>
      <c r="I9" s="72" t="s">
        <v>35</v>
      </c>
      <c r="J9" s="72" t="s">
        <v>36</v>
      </c>
      <c r="K9" s="72" t="s">
        <v>37</v>
      </c>
      <c r="L9" s="72" t="s">
        <v>35</v>
      </c>
      <c r="M9" s="73" t="s">
        <v>36</v>
      </c>
      <c r="N9" s="72" t="s">
        <v>37</v>
      </c>
      <c r="O9" s="72" t="s">
        <v>35</v>
      </c>
      <c r="P9" s="72" t="s">
        <v>36</v>
      </c>
      <c r="Q9" s="72" t="s">
        <v>37</v>
      </c>
      <c r="R9" s="72" t="s">
        <v>35</v>
      </c>
      <c r="S9" s="72" t="s">
        <v>36</v>
      </c>
      <c r="T9" s="72" t="s">
        <v>37</v>
      </c>
      <c r="U9" s="73" t="s">
        <v>16</v>
      </c>
      <c r="V9" s="43"/>
      <c r="W9" s="43"/>
      <c r="X9" s="43"/>
      <c r="Y9" s="43"/>
      <c r="Z9" s="43"/>
    </row>
    <row r="10" spans="1:26">
      <c r="A10" s="29">
        <v>1</v>
      </c>
      <c r="B10" s="29">
        <v>2</v>
      </c>
      <c r="C10" s="29">
        <v>3</v>
      </c>
      <c r="D10" s="29">
        <v>4</v>
      </c>
      <c r="E10" s="29">
        <v>5</v>
      </c>
      <c r="F10" s="29">
        <v>6</v>
      </c>
      <c r="G10" s="29">
        <v>7</v>
      </c>
      <c r="H10" s="29">
        <v>8</v>
      </c>
      <c r="I10" s="29">
        <v>9</v>
      </c>
      <c r="J10" s="29">
        <v>10</v>
      </c>
      <c r="K10" s="29">
        <v>11</v>
      </c>
      <c r="L10" s="29">
        <v>12</v>
      </c>
      <c r="M10" s="29">
        <v>14</v>
      </c>
      <c r="N10" s="74">
        <v>16</v>
      </c>
      <c r="O10" s="29">
        <v>18</v>
      </c>
      <c r="P10" s="29">
        <v>19</v>
      </c>
      <c r="Q10" s="29">
        <v>20</v>
      </c>
      <c r="R10" s="29">
        <v>21</v>
      </c>
      <c r="S10" s="29">
        <v>23</v>
      </c>
      <c r="T10" s="29">
        <v>25</v>
      </c>
      <c r="U10" s="29">
        <v>26</v>
      </c>
      <c r="V10" s="43"/>
      <c r="W10" s="43"/>
      <c r="X10" s="43"/>
      <c r="Y10" s="43"/>
      <c r="Z10" s="43"/>
    </row>
    <row r="11" spans="1:26">
      <c r="A11" s="30">
        <v>1</v>
      </c>
      <c r="B11" s="31" t="str">
        <f>'[1]11'!B9</f>
        <v>Ngrayun</v>
      </c>
      <c r="C11" s="31" t="str">
        <f>'[1]11'!C9</f>
        <v>Ngrayun</v>
      </c>
      <c r="D11" s="59">
        <v>30</v>
      </c>
      <c r="E11" s="59">
        <v>0</v>
      </c>
      <c r="F11" s="75">
        <f t="shared" ref="F11:F42" si="0">E11/D11%</f>
        <v>0</v>
      </c>
      <c r="G11" s="59">
        <v>30</v>
      </c>
      <c r="H11" s="30">
        <f t="shared" ref="H11:H42" si="1">G11/D11%</f>
        <v>100</v>
      </c>
      <c r="I11" s="59">
        <v>1090</v>
      </c>
      <c r="J11" s="59">
        <v>1133</v>
      </c>
      <c r="K11" s="54">
        <f t="shared" ref="K11:K42" si="2">I11+J11</f>
        <v>2223</v>
      </c>
      <c r="L11" s="59">
        <v>1050</v>
      </c>
      <c r="M11" s="59">
        <v>1108</v>
      </c>
      <c r="N11" s="54">
        <f t="shared" ref="N11:N42" si="3">L11+M11</f>
        <v>2158</v>
      </c>
      <c r="O11" s="59">
        <v>400</v>
      </c>
      <c r="P11" s="59">
        <v>425</v>
      </c>
      <c r="Q11" s="54">
        <f t="shared" ref="Q11:Q42" si="4">O11+P11</f>
        <v>825</v>
      </c>
      <c r="R11" s="59">
        <v>43</v>
      </c>
      <c r="S11" s="59">
        <v>50</v>
      </c>
      <c r="T11" s="54">
        <f t="shared" ref="T11:T42" si="5">R11+S11</f>
        <v>93</v>
      </c>
      <c r="U11" s="76">
        <f t="shared" ref="U11:U43" si="6">T11/Q11*100</f>
        <v>11.272727272727273</v>
      </c>
      <c r="V11" s="43"/>
      <c r="W11" s="43"/>
      <c r="X11" s="43"/>
      <c r="Y11" s="43"/>
      <c r="Z11" s="43"/>
    </row>
    <row r="12" spans="1:26">
      <c r="A12" s="30">
        <v>2</v>
      </c>
      <c r="B12" s="31">
        <f>'[1]11'!B10</f>
        <v>0</v>
      </c>
      <c r="C12" s="31" t="str">
        <f>'[1]11'!C10</f>
        <v>Selur</v>
      </c>
      <c r="D12" s="59">
        <v>20</v>
      </c>
      <c r="E12" s="59">
        <v>0</v>
      </c>
      <c r="F12" s="75">
        <f t="shared" si="0"/>
        <v>0</v>
      </c>
      <c r="G12" s="59">
        <v>20</v>
      </c>
      <c r="H12" s="30">
        <f t="shared" si="1"/>
        <v>100</v>
      </c>
      <c r="I12" s="59">
        <v>798</v>
      </c>
      <c r="J12" s="59">
        <v>755</v>
      </c>
      <c r="K12" s="54">
        <f t="shared" si="2"/>
        <v>1553</v>
      </c>
      <c r="L12" s="59">
        <v>757</v>
      </c>
      <c r="M12" s="59">
        <v>721</v>
      </c>
      <c r="N12" s="54">
        <f t="shared" si="3"/>
        <v>1478</v>
      </c>
      <c r="O12" s="59">
        <v>140</v>
      </c>
      <c r="P12" s="59">
        <v>122</v>
      </c>
      <c r="Q12" s="54">
        <f t="shared" si="4"/>
        <v>262</v>
      </c>
      <c r="R12" s="59">
        <v>7</v>
      </c>
      <c r="S12" s="59">
        <v>6</v>
      </c>
      <c r="T12" s="54">
        <f t="shared" si="5"/>
        <v>13</v>
      </c>
      <c r="U12" s="76">
        <f t="shared" si="6"/>
        <v>4.9618320610687023</v>
      </c>
      <c r="V12" s="43"/>
      <c r="W12" s="43"/>
      <c r="X12" s="43"/>
      <c r="Y12" s="43"/>
      <c r="Z12" s="43"/>
    </row>
    <row r="13" spans="1:26">
      <c r="A13" s="30">
        <v>3</v>
      </c>
      <c r="B13" s="31" t="str">
        <f>'[1]11'!B11</f>
        <v>Slahung</v>
      </c>
      <c r="C13" s="31" t="str">
        <f>'[1]11'!C11</f>
        <v>Slahung</v>
      </c>
      <c r="D13" s="59">
        <v>24</v>
      </c>
      <c r="E13" s="59">
        <v>24</v>
      </c>
      <c r="F13" s="75">
        <f t="shared" si="0"/>
        <v>100</v>
      </c>
      <c r="G13" s="59">
        <v>24</v>
      </c>
      <c r="H13" s="30">
        <f t="shared" si="1"/>
        <v>100</v>
      </c>
      <c r="I13" s="59">
        <v>729</v>
      </c>
      <c r="J13" s="59">
        <v>676</v>
      </c>
      <c r="K13" s="54">
        <f t="shared" si="2"/>
        <v>1405</v>
      </c>
      <c r="L13" s="59">
        <v>719</v>
      </c>
      <c r="M13" s="59">
        <v>667</v>
      </c>
      <c r="N13" s="54">
        <f t="shared" si="3"/>
        <v>1386</v>
      </c>
      <c r="O13" s="59">
        <v>400</v>
      </c>
      <c r="P13" s="59">
        <v>425</v>
      </c>
      <c r="Q13" s="54">
        <f t="shared" si="4"/>
        <v>825</v>
      </c>
      <c r="R13" s="59">
        <v>75</v>
      </c>
      <c r="S13" s="59">
        <v>69</v>
      </c>
      <c r="T13" s="54">
        <f t="shared" si="5"/>
        <v>144</v>
      </c>
      <c r="U13" s="76">
        <f t="shared" si="6"/>
        <v>17.454545454545457</v>
      </c>
      <c r="V13" s="43"/>
      <c r="W13" s="43"/>
      <c r="X13" s="43"/>
      <c r="Y13" s="43"/>
      <c r="Z13" s="43"/>
    </row>
    <row r="14" spans="1:26">
      <c r="A14" s="30">
        <v>4</v>
      </c>
      <c r="B14" s="31">
        <f>'[1]11'!B12</f>
        <v>0</v>
      </c>
      <c r="C14" s="31" t="str">
        <f>'[1]11'!C12</f>
        <v>Nailan</v>
      </c>
      <c r="D14" s="59">
        <v>20</v>
      </c>
      <c r="E14" s="59">
        <v>0</v>
      </c>
      <c r="F14" s="75">
        <f t="shared" si="0"/>
        <v>0</v>
      </c>
      <c r="G14" s="59">
        <v>20</v>
      </c>
      <c r="H14" s="30">
        <f t="shared" si="1"/>
        <v>100</v>
      </c>
      <c r="I14" s="59">
        <v>1131</v>
      </c>
      <c r="J14" s="59">
        <v>1119</v>
      </c>
      <c r="K14" s="54">
        <f t="shared" si="2"/>
        <v>2250</v>
      </c>
      <c r="L14" s="59">
        <v>732</v>
      </c>
      <c r="M14" s="59">
        <v>1011</v>
      </c>
      <c r="N14" s="54">
        <f t="shared" si="3"/>
        <v>1743</v>
      </c>
      <c r="O14" s="59">
        <v>717</v>
      </c>
      <c r="P14" s="59">
        <v>1079</v>
      </c>
      <c r="Q14" s="54">
        <f t="shared" si="4"/>
        <v>1796</v>
      </c>
      <c r="R14" s="59">
        <v>62</v>
      </c>
      <c r="S14" s="59">
        <v>79</v>
      </c>
      <c r="T14" s="54">
        <f t="shared" si="5"/>
        <v>141</v>
      </c>
      <c r="U14" s="76">
        <f t="shared" si="6"/>
        <v>7.8507795100222708</v>
      </c>
      <c r="V14" s="43"/>
      <c r="W14" s="43"/>
      <c r="X14" s="43"/>
      <c r="Y14" s="43"/>
      <c r="Z14" s="43"/>
    </row>
    <row r="15" spans="1:26">
      <c r="A15" s="30">
        <v>5</v>
      </c>
      <c r="B15" s="31" t="str">
        <f>'[1]11'!B13</f>
        <v>Bungkal</v>
      </c>
      <c r="C15" s="31" t="str">
        <f>'[1]11'!C13</f>
        <v>Bungkal</v>
      </c>
      <c r="D15" s="59">
        <v>31</v>
      </c>
      <c r="E15" s="59">
        <v>0</v>
      </c>
      <c r="F15" s="75">
        <f t="shared" si="0"/>
        <v>0</v>
      </c>
      <c r="G15" s="59">
        <v>31</v>
      </c>
      <c r="H15" s="30">
        <f t="shared" si="1"/>
        <v>100</v>
      </c>
      <c r="I15" s="59">
        <v>1142</v>
      </c>
      <c r="J15" s="59">
        <v>1094</v>
      </c>
      <c r="K15" s="54">
        <f t="shared" si="2"/>
        <v>2236</v>
      </c>
      <c r="L15" s="59">
        <v>1142</v>
      </c>
      <c r="M15" s="59">
        <v>1094</v>
      </c>
      <c r="N15" s="54">
        <f t="shared" si="3"/>
        <v>2236</v>
      </c>
      <c r="O15" s="59">
        <v>267</v>
      </c>
      <c r="P15" s="59">
        <v>457</v>
      </c>
      <c r="Q15" s="54">
        <f t="shared" si="4"/>
        <v>724</v>
      </c>
      <c r="R15" s="59">
        <v>98</v>
      </c>
      <c r="S15" s="59">
        <v>75</v>
      </c>
      <c r="T15" s="54">
        <f t="shared" si="5"/>
        <v>173</v>
      </c>
      <c r="U15" s="76">
        <f t="shared" si="6"/>
        <v>23.895027624309392</v>
      </c>
      <c r="V15" s="43"/>
      <c r="W15" s="43"/>
      <c r="X15" s="43"/>
      <c r="Y15" s="43"/>
      <c r="Z15" s="43"/>
    </row>
    <row r="16" spans="1:26">
      <c r="A16" s="30">
        <v>6</v>
      </c>
      <c r="B16" s="31" t="str">
        <f>'[1]11'!B14</f>
        <v>Sambit</v>
      </c>
      <c r="C16" s="31" t="str">
        <f>'[1]11'!C14</f>
        <v>Sambit</v>
      </c>
      <c r="D16" s="59">
        <v>15</v>
      </c>
      <c r="E16" s="59">
        <v>0</v>
      </c>
      <c r="F16" s="75">
        <f t="shared" si="0"/>
        <v>0</v>
      </c>
      <c r="G16" s="59">
        <v>15</v>
      </c>
      <c r="H16" s="30">
        <f t="shared" si="1"/>
        <v>100</v>
      </c>
      <c r="I16" s="59">
        <v>590</v>
      </c>
      <c r="J16" s="59">
        <v>558</v>
      </c>
      <c r="K16" s="54">
        <f t="shared" si="2"/>
        <v>1148</v>
      </c>
      <c r="L16" s="59">
        <v>220</v>
      </c>
      <c r="M16" s="59">
        <v>200</v>
      </c>
      <c r="N16" s="54">
        <f t="shared" si="3"/>
        <v>420</v>
      </c>
      <c r="O16" s="59">
        <v>190</v>
      </c>
      <c r="P16" s="59">
        <v>185</v>
      </c>
      <c r="Q16" s="54">
        <f t="shared" si="4"/>
        <v>375</v>
      </c>
      <c r="R16" s="59">
        <v>2</v>
      </c>
      <c r="S16" s="59">
        <v>4</v>
      </c>
      <c r="T16" s="54">
        <f t="shared" si="5"/>
        <v>6</v>
      </c>
      <c r="U16" s="76">
        <f t="shared" si="6"/>
        <v>1.6</v>
      </c>
      <c r="V16" s="43"/>
      <c r="W16" s="43"/>
      <c r="X16" s="43"/>
      <c r="Y16" s="43"/>
      <c r="Z16" s="43"/>
    </row>
    <row r="17" spans="1:26">
      <c r="A17" s="30">
        <v>7</v>
      </c>
      <c r="B17" s="31">
        <f>'[1]11'!B15</f>
        <v>0</v>
      </c>
      <c r="C17" s="31" t="str">
        <f>'[1]11'!C15</f>
        <v>Wringinanom</v>
      </c>
      <c r="D17" s="59">
        <v>18</v>
      </c>
      <c r="E17" s="59">
        <v>2</v>
      </c>
      <c r="F17" s="75">
        <f t="shared" si="0"/>
        <v>11.111111111111111</v>
      </c>
      <c r="G17" s="59">
        <v>18</v>
      </c>
      <c r="H17" s="30">
        <f t="shared" si="1"/>
        <v>100</v>
      </c>
      <c r="I17" s="59">
        <v>610</v>
      </c>
      <c r="J17" s="59">
        <v>560</v>
      </c>
      <c r="K17" s="54">
        <f t="shared" si="2"/>
        <v>1170</v>
      </c>
      <c r="L17" s="59">
        <v>610</v>
      </c>
      <c r="M17" s="59">
        <v>560</v>
      </c>
      <c r="N17" s="54">
        <f t="shared" si="3"/>
        <v>1170</v>
      </c>
      <c r="O17" s="59">
        <v>325</v>
      </c>
      <c r="P17" s="59">
        <v>249</v>
      </c>
      <c r="Q17" s="54">
        <f t="shared" si="4"/>
        <v>574</v>
      </c>
      <c r="R17" s="59">
        <v>247</v>
      </c>
      <c r="S17" s="59">
        <v>165</v>
      </c>
      <c r="T17" s="54">
        <f t="shared" si="5"/>
        <v>412</v>
      </c>
      <c r="U17" s="76">
        <f t="shared" si="6"/>
        <v>71.777003484320559</v>
      </c>
      <c r="V17" s="43"/>
      <c r="W17" s="43"/>
      <c r="X17" s="43"/>
      <c r="Y17" s="43"/>
      <c r="Z17" s="43"/>
    </row>
    <row r="18" spans="1:26">
      <c r="A18" s="30">
        <v>8</v>
      </c>
      <c r="B18" s="31" t="str">
        <f>'[1]11'!B16</f>
        <v>Sawoo</v>
      </c>
      <c r="C18" s="31" t="str">
        <f>'[1]11'!C16</f>
        <v>Sawoo</v>
      </c>
      <c r="D18" s="59">
        <v>37</v>
      </c>
      <c r="E18" s="59">
        <v>0</v>
      </c>
      <c r="F18" s="75">
        <f t="shared" si="0"/>
        <v>0</v>
      </c>
      <c r="G18" s="59">
        <v>37</v>
      </c>
      <c r="H18" s="30">
        <f t="shared" si="1"/>
        <v>100</v>
      </c>
      <c r="I18" s="59">
        <v>2005</v>
      </c>
      <c r="J18" s="59">
        <v>1914</v>
      </c>
      <c r="K18" s="54">
        <f t="shared" si="2"/>
        <v>3919</v>
      </c>
      <c r="L18" s="59">
        <v>1879</v>
      </c>
      <c r="M18" s="59">
        <v>1956</v>
      </c>
      <c r="N18" s="54">
        <f t="shared" si="3"/>
        <v>3835</v>
      </c>
      <c r="O18" s="59">
        <v>1879</v>
      </c>
      <c r="P18" s="59">
        <v>1956</v>
      </c>
      <c r="Q18" s="54">
        <f t="shared" si="4"/>
        <v>3835</v>
      </c>
      <c r="R18" s="59">
        <v>163</v>
      </c>
      <c r="S18" s="59">
        <v>158</v>
      </c>
      <c r="T18" s="54">
        <f t="shared" si="5"/>
        <v>321</v>
      </c>
      <c r="U18" s="76">
        <f t="shared" si="6"/>
        <v>8.3702737940026068</v>
      </c>
      <c r="V18" s="43"/>
      <c r="W18" s="43"/>
      <c r="X18" s="43"/>
      <c r="Y18" s="43"/>
      <c r="Z18" s="43"/>
    </row>
    <row r="19" spans="1:26">
      <c r="A19" s="30">
        <v>9</v>
      </c>
      <c r="B19" s="31">
        <f>'[1]11'!B17</f>
        <v>0</v>
      </c>
      <c r="C19" s="31" t="str">
        <f>'[1]11'!C17</f>
        <v>Bondrang</v>
      </c>
      <c r="D19" s="59">
        <v>6</v>
      </c>
      <c r="E19" s="59">
        <v>0</v>
      </c>
      <c r="F19" s="75">
        <f t="shared" si="0"/>
        <v>0</v>
      </c>
      <c r="G19" s="59">
        <v>6</v>
      </c>
      <c r="H19" s="30">
        <f t="shared" si="1"/>
        <v>100</v>
      </c>
      <c r="I19" s="59">
        <v>184</v>
      </c>
      <c r="J19" s="59">
        <v>148</v>
      </c>
      <c r="K19" s="54">
        <f t="shared" si="2"/>
        <v>332</v>
      </c>
      <c r="L19" s="59">
        <v>184</v>
      </c>
      <c r="M19" s="59">
        <v>148</v>
      </c>
      <c r="N19" s="54">
        <f t="shared" si="3"/>
        <v>332</v>
      </c>
      <c r="O19" s="59">
        <v>58</v>
      </c>
      <c r="P19" s="59">
        <v>46</v>
      </c>
      <c r="Q19" s="54">
        <f t="shared" si="4"/>
        <v>104</v>
      </c>
      <c r="R19" s="59">
        <v>18</v>
      </c>
      <c r="S19" s="59">
        <v>31</v>
      </c>
      <c r="T19" s="54">
        <f t="shared" si="5"/>
        <v>49</v>
      </c>
      <c r="U19" s="76">
        <f t="shared" si="6"/>
        <v>47.115384615384613</v>
      </c>
      <c r="V19" s="43"/>
      <c r="W19" s="43"/>
      <c r="X19" s="43"/>
      <c r="Y19" s="43"/>
      <c r="Z19" s="43"/>
    </row>
    <row r="20" spans="1:26">
      <c r="A20" s="30">
        <v>10</v>
      </c>
      <c r="B20" s="31" t="str">
        <f>'[1]11'!B18</f>
        <v>Sooko</v>
      </c>
      <c r="C20" s="31" t="str">
        <f>'[1]11'!C18</f>
        <v>Sooko</v>
      </c>
      <c r="D20" s="59">
        <v>22</v>
      </c>
      <c r="E20" s="59">
        <v>0</v>
      </c>
      <c r="F20" s="75">
        <f t="shared" si="0"/>
        <v>0</v>
      </c>
      <c r="G20" s="59">
        <v>22</v>
      </c>
      <c r="H20" s="30">
        <f t="shared" si="1"/>
        <v>100</v>
      </c>
      <c r="I20" s="59">
        <v>657</v>
      </c>
      <c r="J20" s="59">
        <v>764</v>
      </c>
      <c r="K20" s="54">
        <f t="shared" si="2"/>
        <v>1421</v>
      </c>
      <c r="L20" s="59">
        <v>657</v>
      </c>
      <c r="M20" s="59">
        <v>764</v>
      </c>
      <c r="N20" s="54">
        <f t="shared" si="3"/>
        <v>1421</v>
      </c>
      <c r="O20" s="59">
        <v>657</v>
      </c>
      <c r="P20" s="59">
        <v>764</v>
      </c>
      <c r="Q20" s="54">
        <f t="shared" si="4"/>
        <v>1421</v>
      </c>
      <c r="R20" s="59">
        <v>150</v>
      </c>
      <c r="S20" s="59">
        <v>166</v>
      </c>
      <c r="T20" s="54">
        <f t="shared" si="5"/>
        <v>316</v>
      </c>
      <c r="U20" s="76">
        <f t="shared" si="6"/>
        <v>22.23786066150598</v>
      </c>
      <c r="V20" s="43"/>
      <c r="W20" s="43"/>
      <c r="X20" s="43"/>
      <c r="Y20" s="43"/>
      <c r="Z20" s="43"/>
    </row>
    <row r="21" spans="1:26" ht="15.75" customHeight="1">
      <c r="A21" s="30">
        <v>11</v>
      </c>
      <c r="B21" s="31" t="str">
        <f>'[1]11'!B19</f>
        <v>Pudak</v>
      </c>
      <c r="C21" s="31" t="str">
        <f>'[1]11'!C19</f>
        <v>Pudak</v>
      </c>
      <c r="D21" s="59">
        <v>8</v>
      </c>
      <c r="E21" s="59">
        <v>0</v>
      </c>
      <c r="F21" s="75">
        <f t="shared" si="0"/>
        <v>0</v>
      </c>
      <c r="G21" s="59">
        <v>8</v>
      </c>
      <c r="H21" s="30">
        <f t="shared" si="1"/>
        <v>100</v>
      </c>
      <c r="I21" s="59">
        <v>310</v>
      </c>
      <c r="J21" s="59">
        <v>263</v>
      </c>
      <c r="K21" s="54">
        <f t="shared" si="2"/>
        <v>573</v>
      </c>
      <c r="L21" s="59">
        <v>282</v>
      </c>
      <c r="M21" s="59">
        <v>242</v>
      </c>
      <c r="N21" s="54">
        <f t="shared" si="3"/>
        <v>524</v>
      </c>
      <c r="O21" s="59">
        <v>170</v>
      </c>
      <c r="P21" s="59">
        <v>182</v>
      </c>
      <c r="Q21" s="54">
        <f t="shared" si="4"/>
        <v>352</v>
      </c>
      <c r="R21" s="59">
        <v>30</v>
      </c>
      <c r="S21" s="59">
        <v>38</v>
      </c>
      <c r="T21" s="54">
        <f t="shared" si="5"/>
        <v>68</v>
      </c>
      <c r="U21" s="76">
        <f t="shared" si="6"/>
        <v>19.318181818181817</v>
      </c>
      <c r="V21" s="43"/>
      <c r="W21" s="43"/>
      <c r="X21" s="43"/>
      <c r="Y21" s="43"/>
      <c r="Z21" s="43"/>
    </row>
    <row r="22" spans="1:26" ht="15.75" customHeight="1">
      <c r="A22" s="30">
        <v>12</v>
      </c>
      <c r="B22" s="31" t="str">
        <f>'[1]11'!B20</f>
        <v>Pulung</v>
      </c>
      <c r="C22" s="31" t="str">
        <f>'[1]11'!C20</f>
        <v>Pulung</v>
      </c>
      <c r="D22" s="59">
        <v>27</v>
      </c>
      <c r="E22" s="59">
        <v>0</v>
      </c>
      <c r="F22" s="75">
        <f t="shared" si="0"/>
        <v>0</v>
      </c>
      <c r="G22" s="59">
        <v>27</v>
      </c>
      <c r="H22" s="30">
        <f t="shared" si="1"/>
        <v>100</v>
      </c>
      <c r="I22" s="59">
        <v>1238</v>
      </c>
      <c r="J22" s="59">
        <v>1080</v>
      </c>
      <c r="K22" s="54">
        <f t="shared" si="2"/>
        <v>2318</v>
      </c>
      <c r="L22" s="59">
        <v>1175</v>
      </c>
      <c r="M22" s="59">
        <v>1036</v>
      </c>
      <c r="N22" s="54">
        <f t="shared" si="3"/>
        <v>2211</v>
      </c>
      <c r="O22" s="59">
        <v>98</v>
      </c>
      <c r="P22" s="59">
        <v>96</v>
      </c>
      <c r="Q22" s="54">
        <f t="shared" si="4"/>
        <v>194</v>
      </c>
      <c r="R22" s="59">
        <v>51</v>
      </c>
      <c r="S22" s="59">
        <v>51</v>
      </c>
      <c r="T22" s="54">
        <f t="shared" si="5"/>
        <v>102</v>
      </c>
      <c r="U22" s="76">
        <f t="shared" si="6"/>
        <v>52.577319587628871</v>
      </c>
      <c r="V22" s="43"/>
      <c r="W22" s="43"/>
      <c r="X22" s="43"/>
      <c r="Y22" s="43"/>
      <c r="Z22" s="43"/>
    </row>
    <row r="23" spans="1:26" ht="15.75" customHeight="1">
      <c r="A23" s="30">
        <v>13</v>
      </c>
      <c r="B23" s="31">
        <f>'[1]11'!B21</f>
        <v>0</v>
      </c>
      <c r="C23" s="31" t="str">
        <f>'[1]11'!C21</f>
        <v>Kesugihan</v>
      </c>
      <c r="D23" s="59">
        <v>18</v>
      </c>
      <c r="E23" s="59">
        <v>0</v>
      </c>
      <c r="F23" s="75">
        <f t="shared" si="0"/>
        <v>0</v>
      </c>
      <c r="G23" s="59">
        <v>18</v>
      </c>
      <c r="H23" s="30">
        <f t="shared" si="1"/>
        <v>100</v>
      </c>
      <c r="I23" s="59">
        <v>605</v>
      </c>
      <c r="J23" s="59">
        <v>597</v>
      </c>
      <c r="K23" s="54">
        <f t="shared" si="2"/>
        <v>1202</v>
      </c>
      <c r="L23" s="59">
        <v>605</v>
      </c>
      <c r="M23" s="59">
        <v>597</v>
      </c>
      <c r="N23" s="54">
        <f t="shared" si="3"/>
        <v>1202</v>
      </c>
      <c r="O23" s="59">
        <v>331</v>
      </c>
      <c r="P23" s="59">
        <v>328</v>
      </c>
      <c r="Q23" s="54">
        <f t="shared" si="4"/>
        <v>659</v>
      </c>
      <c r="R23" s="59">
        <v>39</v>
      </c>
      <c r="S23" s="59">
        <v>50</v>
      </c>
      <c r="T23" s="54">
        <f t="shared" si="5"/>
        <v>89</v>
      </c>
      <c r="U23" s="76">
        <f t="shared" si="6"/>
        <v>13.505311077389983</v>
      </c>
      <c r="V23" s="43"/>
      <c r="W23" s="43"/>
      <c r="X23" s="43"/>
      <c r="Y23" s="43"/>
      <c r="Z23" s="43"/>
    </row>
    <row r="24" spans="1:26" ht="15.75" customHeight="1">
      <c r="A24" s="30">
        <v>14</v>
      </c>
      <c r="B24" s="31" t="str">
        <f>'[1]11'!B22</f>
        <v>Mlarak</v>
      </c>
      <c r="C24" s="31" t="str">
        <f>'[1]11'!C22</f>
        <v>Mlarak</v>
      </c>
      <c r="D24" s="59">
        <v>31</v>
      </c>
      <c r="E24" s="59">
        <v>0</v>
      </c>
      <c r="F24" s="75">
        <f t="shared" si="0"/>
        <v>0</v>
      </c>
      <c r="G24" s="59">
        <v>31</v>
      </c>
      <c r="H24" s="30">
        <f t="shared" si="1"/>
        <v>100</v>
      </c>
      <c r="I24" s="59">
        <v>1724</v>
      </c>
      <c r="J24" s="59">
        <v>1576</v>
      </c>
      <c r="K24" s="54">
        <f t="shared" si="2"/>
        <v>3300</v>
      </c>
      <c r="L24" s="59">
        <v>1704</v>
      </c>
      <c r="M24" s="59">
        <v>1550</v>
      </c>
      <c r="N24" s="54">
        <f t="shared" si="3"/>
        <v>3254</v>
      </c>
      <c r="O24" s="59">
        <v>69</v>
      </c>
      <c r="P24" s="59">
        <v>81</v>
      </c>
      <c r="Q24" s="54">
        <f t="shared" si="4"/>
        <v>150</v>
      </c>
      <c r="R24" s="59">
        <v>37</v>
      </c>
      <c r="S24" s="59">
        <v>45</v>
      </c>
      <c r="T24" s="54">
        <f t="shared" si="5"/>
        <v>82</v>
      </c>
      <c r="U24" s="76">
        <f t="shared" si="6"/>
        <v>54.666666666666664</v>
      </c>
      <c r="V24" s="43"/>
      <c r="W24" s="43"/>
      <c r="X24" s="43"/>
      <c r="Y24" s="43"/>
      <c r="Z24" s="43"/>
    </row>
    <row r="25" spans="1:26" ht="15.75" customHeight="1">
      <c r="A25" s="30">
        <v>15</v>
      </c>
      <c r="B25" s="31" t="str">
        <f>'[1]11'!B23</f>
        <v>Siman</v>
      </c>
      <c r="C25" s="31" t="str">
        <f>'[1]11'!C23</f>
        <v>Siman</v>
      </c>
      <c r="D25" s="59">
        <v>15</v>
      </c>
      <c r="E25" s="59">
        <v>0</v>
      </c>
      <c r="F25" s="75">
        <f t="shared" si="0"/>
        <v>0</v>
      </c>
      <c r="G25" s="59">
        <v>15</v>
      </c>
      <c r="H25" s="30">
        <f t="shared" si="1"/>
        <v>100</v>
      </c>
      <c r="I25" s="59">
        <v>644</v>
      </c>
      <c r="J25" s="59">
        <v>619</v>
      </c>
      <c r="K25" s="54">
        <f t="shared" si="2"/>
        <v>1263</v>
      </c>
      <c r="L25" s="59">
        <v>298</v>
      </c>
      <c r="M25" s="59">
        <v>306</v>
      </c>
      <c r="N25" s="54">
        <f t="shared" si="3"/>
        <v>604</v>
      </c>
      <c r="O25" s="59">
        <v>184</v>
      </c>
      <c r="P25" s="59">
        <v>155</v>
      </c>
      <c r="Q25" s="54">
        <f t="shared" si="4"/>
        <v>339</v>
      </c>
      <c r="R25" s="59">
        <v>20</v>
      </c>
      <c r="S25" s="59">
        <v>93</v>
      </c>
      <c r="T25" s="54">
        <f t="shared" si="5"/>
        <v>113</v>
      </c>
      <c r="U25" s="76">
        <f t="shared" si="6"/>
        <v>33.333333333333329</v>
      </c>
      <c r="V25" s="43"/>
      <c r="W25" s="43"/>
      <c r="X25" s="43"/>
      <c r="Y25" s="43"/>
      <c r="Z25" s="43"/>
    </row>
    <row r="26" spans="1:26" ht="15.75" customHeight="1">
      <c r="A26" s="30">
        <v>16</v>
      </c>
      <c r="B26" s="31">
        <f>'[1]11'!B24</f>
        <v>0</v>
      </c>
      <c r="C26" s="31" t="str">
        <f>'[1]11'!C24</f>
        <v>Ronowijayan</v>
      </c>
      <c r="D26" s="59">
        <v>14</v>
      </c>
      <c r="E26" s="59">
        <v>5</v>
      </c>
      <c r="F26" s="75">
        <f t="shared" si="0"/>
        <v>35.714285714285708</v>
      </c>
      <c r="G26" s="59">
        <v>14</v>
      </c>
      <c r="H26" s="30">
        <f t="shared" si="1"/>
        <v>99.999999999999986</v>
      </c>
      <c r="I26" s="59">
        <v>1101</v>
      </c>
      <c r="J26" s="59">
        <v>1041</v>
      </c>
      <c r="K26" s="54">
        <f t="shared" si="2"/>
        <v>2142</v>
      </c>
      <c r="L26" s="59">
        <v>1101</v>
      </c>
      <c r="M26" s="59">
        <v>1041</v>
      </c>
      <c r="N26" s="54">
        <f t="shared" si="3"/>
        <v>2142</v>
      </c>
      <c r="O26" s="59">
        <v>1096</v>
      </c>
      <c r="P26" s="59">
        <v>1046</v>
      </c>
      <c r="Q26" s="54">
        <f t="shared" si="4"/>
        <v>2142</v>
      </c>
      <c r="R26" s="59">
        <v>132</v>
      </c>
      <c r="S26" s="59">
        <v>134</v>
      </c>
      <c r="T26" s="54">
        <f t="shared" si="5"/>
        <v>266</v>
      </c>
      <c r="U26" s="76">
        <f t="shared" si="6"/>
        <v>12.418300653594772</v>
      </c>
      <c r="V26" s="43"/>
      <c r="W26" s="43"/>
      <c r="X26" s="43"/>
      <c r="Y26" s="43"/>
      <c r="Z26" s="43"/>
    </row>
    <row r="27" spans="1:26" ht="15.75" customHeight="1">
      <c r="A27" s="30">
        <v>17</v>
      </c>
      <c r="B27" s="31" t="str">
        <f>'[1]11'!B25</f>
        <v>Jetis</v>
      </c>
      <c r="C27" s="31" t="str">
        <f>'[1]11'!C25</f>
        <v>Jetis</v>
      </c>
      <c r="D27" s="59">
        <v>26</v>
      </c>
      <c r="E27" s="59">
        <v>0</v>
      </c>
      <c r="F27" s="75">
        <f t="shared" si="0"/>
        <v>0</v>
      </c>
      <c r="G27" s="59">
        <v>26</v>
      </c>
      <c r="H27" s="30">
        <f t="shared" si="1"/>
        <v>100</v>
      </c>
      <c r="I27" s="59">
        <v>1304</v>
      </c>
      <c r="J27" s="59">
        <v>1075</v>
      </c>
      <c r="K27" s="54">
        <f t="shared" si="2"/>
        <v>2379</v>
      </c>
      <c r="L27" s="59">
        <v>458</v>
      </c>
      <c r="M27" s="59">
        <v>522</v>
      </c>
      <c r="N27" s="54">
        <f t="shared" si="3"/>
        <v>980</v>
      </c>
      <c r="O27" s="59">
        <v>300</v>
      </c>
      <c r="P27" s="59">
        <v>420</v>
      </c>
      <c r="Q27" s="54">
        <f t="shared" si="4"/>
        <v>720</v>
      </c>
      <c r="R27" s="59">
        <v>235</v>
      </c>
      <c r="S27" s="59">
        <v>289</v>
      </c>
      <c r="T27" s="54">
        <f t="shared" si="5"/>
        <v>524</v>
      </c>
      <c r="U27" s="76">
        <f t="shared" si="6"/>
        <v>72.777777777777771</v>
      </c>
      <c r="V27" s="43"/>
      <c r="W27" s="43"/>
      <c r="X27" s="43"/>
      <c r="Y27" s="43"/>
      <c r="Z27" s="43"/>
    </row>
    <row r="28" spans="1:26" ht="15.75" customHeight="1">
      <c r="A28" s="30">
        <v>18</v>
      </c>
      <c r="B28" s="31" t="str">
        <f>'[1]11'!B26</f>
        <v>Balong</v>
      </c>
      <c r="C28" s="31" t="str">
        <f>'[1]11'!C26</f>
        <v>Balong</v>
      </c>
      <c r="D28" s="59">
        <v>31</v>
      </c>
      <c r="E28" s="59">
        <v>0</v>
      </c>
      <c r="F28" s="75">
        <f t="shared" si="0"/>
        <v>0</v>
      </c>
      <c r="G28" s="59">
        <v>31</v>
      </c>
      <c r="H28" s="30">
        <f t="shared" si="1"/>
        <v>100</v>
      </c>
      <c r="I28" s="59">
        <v>1463</v>
      </c>
      <c r="J28" s="59">
        <v>1382</v>
      </c>
      <c r="K28" s="54">
        <f t="shared" si="2"/>
        <v>2845</v>
      </c>
      <c r="L28" s="59">
        <v>1400</v>
      </c>
      <c r="M28" s="59">
        <v>1348</v>
      </c>
      <c r="N28" s="54">
        <f t="shared" si="3"/>
        <v>2748</v>
      </c>
      <c r="O28" s="59">
        <v>717</v>
      </c>
      <c r="P28" s="59">
        <v>839</v>
      </c>
      <c r="Q28" s="54">
        <f t="shared" si="4"/>
        <v>1556</v>
      </c>
      <c r="R28" s="59">
        <v>300</v>
      </c>
      <c r="S28" s="59">
        <v>374</v>
      </c>
      <c r="T28" s="54">
        <f t="shared" si="5"/>
        <v>674</v>
      </c>
      <c r="U28" s="76">
        <f t="shared" si="6"/>
        <v>43.316195372750641</v>
      </c>
      <c r="V28" s="43"/>
      <c r="W28" s="43"/>
      <c r="X28" s="43"/>
      <c r="Y28" s="43"/>
      <c r="Z28" s="43"/>
    </row>
    <row r="29" spans="1:26" ht="15.75" customHeight="1">
      <c r="A29" s="30">
        <v>19</v>
      </c>
      <c r="B29" s="31" t="str">
        <f>'[1]11'!B27</f>
        <v>Kauman</v>
      </c>
      <c r="C29" s="31" t="str">
        <f>'[1]11'!C27</f>
        <v>Kauman</v>
      </c>
      <c r="D29" s="59">
        <v>22</v>
      </c>
      <c r="E29" s="59">
        <v>0</v>
      </c>
      <c r="F29" s="75">
        <f t="shared" si="0"/>
        <v>0</v>
      </c>
      <c r="G29" s="59">
        <v>22</v>
      </c>
      <c r="H29" s="30">
        <f t="shared" si="1"/>
        <v>100</v>
      </c>
      <c r="I29" s="59">
        <v>1215</v>
      </c>
      <c r="J29" s="59">
        <v>1064</v>
      </c>
      <c r="K29" s="54">
        <f t="shared" si="2"/>
        <v>2279</v>
      </c>
      <c r="L29" s="59">
        <v>1200</v>
      </c>
      <c r="M29" s="59">
        <v>1038</v>
      </c>
      <c r="N29" s="54">
        <f t="shared" si="3"/>
        <v>2238</v>
      </c>
      <c r="O29" s="59">
        <v>504</v>
      </c>
      <c r="P29" s="59">
        <v>572</v>
      </c>
      <c r="Q29" s="54">
        <f t="shared" si="4"/>
        <v>1076</v>
      </c>
      <c r="R29" s="59">
        <v>50</v>
      </c>
      <c r="S29" s="59">
        <v>75</v>
      </c>
      <c r="T29" s="54">
        <f t="shared" si="5"/>
        <v>125</v>
      </c>
      <c r="U29" s="76">
        <f t="shared" si="6"/>
        <v>11.617100371747211</v>
      </c>
      <c r="V29" s="43"/>
      <c r="W29" s="43"/>
      <c r="X29" s="43"/>
      <c r="Y29" s="43"/>
      <c r="Z29" s="43"/>
    </row>
    <row r="30" spans="1:26" ht="15.75" customHeight="1">
      <c r="A30" s="30">
        <v>20</v>
      </c>
      <c r="B30" s="31">
        <f>'[1]11'!B28</f>
        <v>0</v>
      </c>
      <c r="C30" s="31" t="str">
        <f>'[1]11'!C28</f>
        <v>Ngrandu</v>
      </c>
      <c r="D30" s="59">
        <v>8</v>
      </c>
      <c r="E30" s="59">
        <v>8</v>
      </c>
      <c r="F30" s="75">
        <f t="shared" si="0"/>
        <v>100</v>
      </c>
      <c r="G30" s="59">
        <v>8</v>
      </c>
      <c r="H30" s="30">
        <f t="shared" si="1"/>
        <v>100</v>
      </c>
      <c r="I30" s="59">
        <v>446</v>
      </c>
      <c r="J30" s="59">
        <v>428</v>
      </c>
      <c r="K30" s="54">
        <f t="shared" si="2"/>
        <v>874</v>
      </c>
      <c r="L30" s="59">
        <v>446</v>
      </c>
      <c r="M30" s="59">
        <v>428</v>
      </c>
      <c r="N30" s="54">
        <f t="shared" si="3"/>
        <v>874</v>
      </c>
      <c r="O30" s="59">
        <v>32</v>
      </c>
      <c r="P30" s="59">
        <v>28</v>
      </c>
      <c r="Q30" s="54">
        <f t="shared" si="4"/>
        <v>60</v>
      </c>
      <c r="R30" s="59">
        <v>32</v>
      </c>
      <c r="S30" s="59">
        <v>28</v>
      </c>
      <c r="T30" s="54">
        <f t="shared" si="5"/>
        <v>60</v>
      </c>
      <c r="U30" s="76">
        <f t="shared" si="6"/>
        <v>100</v>
      </c>
      <c r="V30" s="43"/>
      <c r="W30" s="43"/>
      <c r="X30" s="43"/>
      <c r="Y30" s="43"/>
      <c r="Z30" s="43"/>
    </row>
    <row r="31" spans="1:26" ht="15.75" customHeight="1">
      <c r="A31" s="30">
        <v>21</v>
      </c>
      <c r="B31" s="31" t="str">
        <f>'[1]11'!B29</f>
        <v>Jambon</v>
      </c>
      <c r="C31" s="31" t="str">
        <f>'[1]11'!C29</f>
        <v>Jambon</v>
      </c>
      <c r="D31" s="59">
        <v>31</v>
      </c>
      <c r="E31" s="59">
        <v>0</v>
      </c>
      <c r="F31" s="75">
        <f t="shared" si="0"/>
        <v>0</v>
      </c>
      <c r="G31" s="59">
        <v>31</v>
      </c>
      <c r="H31" s="30">
        <f t="shared" si="1"/>
        <v>100</v>
      </c>
      <c r="I31" s="59">
        <v>1686</v>
      </c>
      <c r="J31" s="59">
        <v>1656</v>
      </c>
      <c r="K31" s="54">
        <f t="shared" si="2"/>
        <v>3342</v>
      </c>
      <c r="L31" s="59">
        <v>1686</v>
      </c>
      <c r="M31" s="59">
        <v>1656</v>
      </c>
      <c r="N31" s="54">
        <f t="shared" si="3"/>
        <v>3342</v>
      </c>
      <c r="O31" s="59">
        <v>911</v>
      </c>
      <c r="P31" s="59">
        <v>861</v>
      </c>
      <c r="Q31" s="54">
        <f t="shared" si="4"/>
        <v>1772</v>
      </c>
      <c r="R31" s="59">
        <v>289</v>
      </c>
      <c r="S31" s="59">
        <v>412</v>
      </c>
      <c r="T31" s="54">
        <f t="shared" si="5"/>
        <v>701</v>
      </c>
      <c r="U31" s="76">
        <f t="shared" si="6"/>
        <v>39.559819413092548</v>
      </c>
      <c r="V31" s="43"/>
      <c r="W31" s="43"/>
      <c r="X31" s="43"/>
      <c r="Y31" s="43"/>
      <c r="Z31" s="43"/>
    </row>
    <row r="32" spans="1:26" ht="15.75" customHeight="1">
      <c r="A32" s="30">
        <v>22</v>
      </c>
      <c r="B32" s="31" t="str">
        <f>'[1]11'!B30</f>
        <v>Badegan</v>
      </c>
      <c r="C32" s="31" t="str">
        <f>'[1]11'!C30</f>
        <v>Badegan</v>
      </c>
      <c r="D32" s="59">
        <v>25</v>
      </c>
      <c r="E32" s="59">
        <v>25</v>
      </c>
      <c r="F32" s="75">
        <f t="shared" si="0"/>
        <v>100</v>
      </c>
      <c r="G32" s="59">
        <v>25</v>
      </c>
      <c r="H32" s="30">
        <f t="shared" si="1"/>
        <v>100</v>
      </c>
      <c r="I32" s="59">
        <v>1132</v>
      </c>
      <c r="J32" s="59">
        <v>1011</v>
      </c>
      <c r="K32" s="54">
        <f t="shared" si="2"/>
        <v>2143</v>
      </c>
      <c r="L32" s="59">
        <v>1111</v>
      </c>
      <c r="M32" s="59">
        <v>986</v>
      </c>
      <c r="N32" s="54">
        <f t="shared" si="3"/>
        <v>2097</v>
      </c>
      <c r="O32" s="59">
        <v>263</v>
      </c>
      <c r="P32" s="59">
        <v>160</v>
      </c>
      <c r="Q32" s="54">
        <f t="shared" si="4"/>
        <v>423</v>
      </c>
      <c r="R32" s="59">
        <v>177</v>
      </c>
      <c r="S32" s="59">
        <v>120</v>
      </c>
      <c r="T32" s="54">
        <f t="shared" si="5"/>
        <v>297</v>
      </c>
      <c r="U32" s="76">
        <f t="shared" si="6"/>
        <v>70.212765957446805</v>
      </c>
      <c r="V32" s="43"/>
      <c r="W32" s="43"/>
      <c r="X32" s="43"/>
      <c r="Y32" s="43"/>
      <c r="Z32" s="43"/>
    </row>
    <row r="33" spans="1:26" ht="15.75" customHeight="1">
      <c r="A33" s="30">
        <v>23</v>
      </c>
      <c r="B33" s="31" t="str">
        <f>'[1]11'!B31</f>
        <v>Sampung</v>
      </c>
      <c r="C33" s="31" t="str">
        <f>'[1]11'!C31</f>
        <v>Sampung</v>
      </c>
      <c r="D33" s="59">
        <v>22</v>
      </c>
      <c r="E33" s="59">
        <v>0</v>
      </c>
      <c r="F33" s="75">
        <f t="shared" si="0"/>
        <v>0</v>
      </c>
      <c r="G33" s="59">
        <v>22</v>
      </c>
      <c r="H33" s="30">
        <f t="shared" si="1"/>
        <v>100</v>
      </c>
      <c r="I33" s="32">
        <v>1954</v>
      </c>
      <c r="J33" s="32">
        <v>1898</v>
      </c>
      <c r="K33" s="77">
        <f t="shared" si="2"/>
        <v>3852</v>
      </c>
      <c r="L33" s="32">
        <v>1954</v>
      </c>
      <c r="M33" s="32">
        <v>1898</v>
      </c>
      <c r="N33" s="77">
        <f t="shared" si="3"/>
        <v>3852</v>
      </c>
      <c r="O33" s="59">
        <v>235</v>
      </c>
      <c r="P33" s="59">
        <v>189</v>
      </c>
      <c r="Q33" s="54">
        <f t="shared" si="4"/>
        <v>424</v>
      </c>
      <c r="R33" s="59">
        <v>205</v>
      </c>
      <c r="S33" s="59">
        <v>97</v>
      </c>
      <c r="T33" s="54">
        <f t="shared" si="5"/>
        <v>302</v>
      </c>
      <c r="U33" s="76">
        <f t="shared" si="6"/>
        <v>71.226415094339629</v>
      </c>
      <c r="V33" s="43"/>
      <c r="W33" s="43"/>
      <c r="X33" s="43"/>
      <c r="Y33" s="43"/>
      <c r="Z33" s="43"/>
    </row>
    <row r="34" spans="1:26" ht="15.75" customHeight="1">
      <c r="A34" s="30">
        <v>24</v>
      </c>
      <c r="B34" s="31">
        <f>'[1]11'!B32</f>
        <v>0</v>
      </c>
      <c r="C34" s="31" t="str">
        <f>'[1]11'!C32</f>
        <v>Kunti</v>
      </c>
      <c r="D34" s="59">
        <v>13</v>
      </c>
      <c r="E34" s="59">
        <v>0</v>
      </c>
      <c r="F34" s="75">
        <f t="shared" si="0"/>
        <v>0</v>
      </c>
      <c r="G34" s="59">
        <v>13</v>
      </c>
      <c r="H34" s="30">
        <f t="shared" si="1"/>
        <v>100</v>
      </c>
      <c r="I34" s="59">
        <v>515</v>
      </c>
      <c r="J34" s="59">
        <v>462</v>
      </c>
      <c r="K34" s="54">
        <f t="shared" si="2"/>
        <v>977</v>
      </c>
      <c r="L34" s="59">
        <v>515</v>
      </c>
      <c r="M34" s="59">
        <v>462</v>
      </c>
      <c r="N34" s="54">
        <f t="shared" si="3"/>
        <v>977</v>
      </c>
      <c r="O34" s="59">
        <v>18</v>
      </c>
      <c r="P34" s="59">
        <v>15</v>
      </c>
      <c r="Q34" s="54">
        <f t="shared" si="4"/>
        <v>33</v>
      </c>
      <c r="R34" s="59">
        <v>11</v>
      </c>
      <c r="S34" s="59">
        <v>9</v>
      </c>
      <c r="T34" s="54">
        <f t="shared" si="5"/>
        <v>20</v>
      </c>
      <c r="U34" s="76">
        <f t="shared" si="6"/>
        <v>60.606060606060609</v>
      </c>
      <c r="V34" s="43"/>
      <c r="W34" s="43"/>
      <c r="X34" s="43"/>
      <c r="Y34" s="43"/>
      <c r="Z34" s="43"/>
    </row>
    <row r="35" spans="1:26" ht="15.75" customHeight="1">
      <c r="A35" s="30">
        <v>25</v>
      </c>
      <c r="B35" s="31" t="str">
        <f>'[1]11'!B33</f>
        <v>Sukorejo</v>
      </c>
      <c r="C35" s="31" t="str">
        <f>'[1]11'!C33</f>
        <v>Sukorejo</v>
      </c>
      <c r="D35" s="59">
        <v>41</v>
      </c>
      <c r="E35" s="59">
        <v>0</v>
      </c>
      <c r="F35" s="75">
        <f t="shared" si="0"/>
        <v>0</v>
      </c>
      <c r="G35" s="59">
        <v>41</v>
      </c>
      <c r="H35" s="30">
        <f t="shared" si="1"/>
        <v>100</v>
      </c>
      <c r="I35" s="59">
        <v>2108</v>
      </c>
      <c r="J35" s="59">
        <v>1980</v>
      </c>
      <c r="K35" s="54">
        <f t="shared" si="2"/>
        <v>4088</v>
      </c>
      <c r="L35" s="59">
        <v>2108</v>
      </c>
      <c r="M35" s="59">
        <v>1980</v>
      </c>
      <c r="N35" s="54">
        <f t="shared" si="3"/>
        <v>4088</v>
      </c>
      <c r="O35" s="59">
        <v>250</v>
      </c>
      <c r="P35" s="59">
        <v>200</v>
      </c>
      <c r="Q35" s="54">
        <f t="shared" si="4"/>
        <v>450</v>
      </c>
      <c r="R35" s="59">
        <v>250</v>
      </c>
      <c r="S35" s="59">
        <v>200</v>
      </c>
      <c r="T35" s="54">
        <f t="shared" si="5"/>
        <v>450</v>
      </c>
      <c r="U35" s="76">
        <f t="shared" si="6"/>
        <v>100</v>
      </c>
      <c r="V35" s="43"/>
      <c r="W35" s="43"/>
      <c r="X35" s="43"/>
      <c r="Y35" s="43"/>
      <c r="Z35" s="43"/>
    </row>
    <row r="36" spans="1:26" ht="15.75" customHeight="1">
      <c r="A36" s="30">
        <v>26</v>
      </c>
      <c r="B36" s="31" t="str">
        <f>'[1]11'!B34</f>
        <v>Ponorogo</v>
      </c>
      <c r="C36" s="31" t="str">
        <f>'[1]11'!C34</f>
        <v>Po. Utara</v>
      </c>
      <c r="D36" s="59">
        <v>27</v>
      </c>
      <c r="E36" s="59">
        <v>8</v>
      </c>
      <c r="F36" s="75">
        <f t="shared" si="0"/>
        <v>29.629629629629626</v>
      </c>
      <c r="G36" s="59">
        <v>27</v>
      </c>
      <c r="H36" s="30">
        <f t="shared" si="1"/>
        <v>100</v>
      </c>
      <c r="I36" s="59">
        <v>3196</v>
      </c>
      <c r="J36" s="59">
        <v>3036</v>
      </c>
      <c r="K36" s="54">
        <f t="shared" si="2"/>
        <v>6232</v>
      </c>
      <c r="L36" s="59">
        <v>2957</v>
      </c>
      <c r="M36" s="59">
        <v>2841</v>
      </c>
      <c r="N36" s="54">
        <f t="shared" si="3"/>
        <v>5798</v>
      </c>
      <c r="O36" s="59">
        <v>669</v>
      </c>
      <c r="P36" s="59">
        <v>717</v>
      </c>
      <c r="Q36" s="54">
        <f t="shared" si="4"/>
        <v>1386</v>
      </c>
      <c r="R36" s="59">
        <v>96</v>
      </c>
      <c r="S36" s="59">
        <v>117</v>
      </c>
      <c r="T36" s="54">
        <f t="shared" si="5"/>
        <v>213</v>
      </c>
      <c r="U36" s="76">
        <f t="shared" si="6"/>
        <v>15.367965367965366</v>
      </c>
      <c r="V36" s="43"/>
      <c r="W36" s="43"/>
      <c r="X36" s="43"/>
      <c r="Y36" s="43"/>
      <c r="Z36" s="43"/>
    </row>
    <row r="37" spans="1:26" ht="15.75" customHeight="1">
      <c r="A37" s="30">
        <v>27</v>
      </c>
      <c r="B37" s="31">
        <f>'[1]11'!B35</f>
        <v>0</v>
      </c>
      <c r="C37" s="31" t="str">
        <f>'[1]11'!C35</f>
        <v>Po. Selatan</v>
      </c>
      <c r="D37" s="59">
        <v>15</v>
      </c>
      <c r="E37" s="59">
        <v>1</v>
      </c>
      <c r="F37" s="75">
        <f t="shared" si="0"/>
        <v>6.666666666666667</v>
      </c>
      <c r="G37" s="59">
        <v>15</v>
      </c>
      <c r="H37" s="30">
        <f t="shared" si="1"/>
        <v>100</v>
      </c>
      <c r="I37" s="59">
        <v>1229</v>
      </c>
      <c r="J37" s="59">
        <v>1277</v>
      </c>
      <c r="K37" s="54">
        <f t="shared" si="2"/>
        <v>2506</v>
      </c>
      <c r="L37" s="59">
        <v>1144</v>
      </c>
      <c r="M37" s="59">
        <v>1195</v>
      </c>
      <c r="N37" s="54">
        <f t="shared" si="3"/>
        <v>2339</v>
      </c>
      <c r="O37" s="59">
        <v>220</v>
      </c>
      <c r="P37" s="59">
        <v>214</v>
      </c>
      <c r="Q37" s="54">
        <f t="shared" si="4"/>
        <v>434</v>
      </c>
      <c r="R37" s="59">
        <v>62</v>
      </c>
      <c r="S37" s="59">
        <v>100</v>
      </c>
      <c r="T37" s="54">
        <f t="shared" si="5"/>
        <v>162</v>
      </c>
      <c r="U37" s="76">
        <f t="shared" si="6"/>
        <v>37.327188940092164</v>
      </c>
      <c r="V37" s="43"/>
      <c r="W37" s="43"/>
      <c r="X37" s="43"/>
      <c r="Y37" s="43"/>
      <c r="Z37" s="43"/>
    </row>
    <row r="38" spans="1:26" ht="15.75" customHeight="1">
      <c r="A38" s="30">
        <v>28</v>
      </c>
      <c r="B38" s="31" t="str">
        <f>'[1]11'!B36</f>
        <v>Babadan</v>
      </c>
      <c r="C38" s="31" t="str">
        <f>'[1]11'!C36</f>
        <v>Babadan</v>
      </c>
      <c r="D38" s="59">
        <v>23</v>
      </c>
      <c r="E38" s="59">
        <v>0</v>
      </c>
      <c r="F38" s="75">
        <f t="shared" si="0"/>
        <v>0</v>
      </c>
      <c r="G38" s="59">
        <v>23</v>
      </c>
      <c r="H38" s="30">
        <f t="shared" si="1"/>
        <v>100</v>
      </c>
      <c r="I38" s="59">
        <v>1240</v>
      </c>
      <c r="J38" s="59">
        <v>1219</v>
      </c>
      <c r="K38" s="54">
        <f t="shared" si="2"/>
        <v>2459</v>
      </c>
      <c r="L38" s="59">
        <v>631</v>
      </c>
      <c r="M38" s="59">
        <v>700</v>
      </c>
      <c r="N38" s="54">
        <f t="shared" si="3"/>
        <v>1331</v>
      </c>
      <c r="O38" s="59">
        <v>206</v>
      </c>
      <c r="P38" s="59">
        <v>249</v>
      </c>
      <c r="Q38" s="54">
        <f t="shared" si="4"/>
        <v>455</v>
      </c>
      <c r="R38" s="59">
        <v>37</v>
      </c>
      <c r="S38" s="59">
        <v>44</v>
      </c>
      <c r="T38" s="54">
        <f t="shared" si="5"/>
        <v>81</v>
      </c>
      <c r="U38" s="76">
        <f t="shared" si="6"/>
        <v>17.802197802197803</v>
      </c>
      <c r="V38" s="43"/>
      <c r="W38" s="43"/>
      <c r="X38" s="43"/>
      <c r="Y38" s="43"/>
      <c r="Z38" s="43"/>
    </row>
    <row r="39" spans="1:26" ht="15.75" customHeight="1">
      <c r="A39" s="30">
        <v>29</v>
      </c>
      <c r="B39" s="31">
        <f>'[1]11'!B37</f>
        <v>0</v>
      </c>
      <c r="C39" s="31" t="str">
        <f>'[1]11'!C37</f>
        <v>Sukosari</v>
      </c>
      <c r="D39" s="59">
        <v>19</v>
      </c>
      <c r="E39" s="59">
        <v>0</v>
      </c>
      <c r="F39" s="75">
        <f t="shared" si="0"/>
        <v>0</v>
      </c>
      <c r="G39" s="59">
        <v>19</v>
      </c>
      <c r="H39" s="30">
        <f t="shared" si="1"/>
        <v>100</v>
      </c>
      <c r="I39" s="59">
        <v>1203</v>
      </c>
      <c r="J39" s="59">
        <v>1004</v>
      </c>
      <c r="K39" s="54">
        <f t="shared" si="2"/>
        <v>2207</v>
      </c>
      <c r="L39" s="59">
        <v>1203</v>
      </c>
      <c r="M39" s="59">
        <v>1004</v>
      </c>
      <c r="N39" s="54">
        <f t="shared" si="3"/>
        <v>2207</v>
      </c>
      <c r="O39" s="59">
        <v>597</v>
      </c>
      <c r="P39" s="59">
        <v>452</v>
      </c>
      <c r="Q39" s="54">
        <f t="shared" si="4"/>
        <v>1049</v>
      </c>
      <c r="R39" s="59">
        <v>112</v>
      </c>
      <c r="S39" s="59">
        <v>125</v>
      </c>
      <c r="T39" s="54">
        <f t="shared" si="5"/>
        <v>237</v>
      </c>
      <c r="U39" s="76">
        <f t="shared" si="6"/>
        <v>22.592945662535747</v>
      </c>
      <c r="V39" s="43"/>
      <c r="W39" s="43"/>
      <c r="X39" s="43"/>
      <c r="Y39" s="43"/>
      <c r="Z39" s="43"/>
    </row>
    <row r="40" spans="1:26" ht="15.75" customHeight="1">
      <c r="A40" s="30">
        <v>30</v>
      </c>
      <c r="B40" s="31" t="str">
        <f>'[1]11'!B38</f>
        <v>Jenangan</v>
      </c>
      <c r="C40" s="31" t="str">
        <f>'[1]11'!C38</f>
        <v>Jenangan</v>
      </c>
      <c r="D40" s="59">
        <v>27</v>
      </c>
      <c r="E40" s="59">
        <v>2</v>
      </c>
      <c r="F40" s="75">
        <f t="shared" si="0"/>
        <v>7.4074074074074066</v>
      </c>
      <c r="G40" s="59">
        <v>27</v>
      </c>
      <c r="H40" s="30">
        <f t="shared" si="1"/>
        <v>100</v>
      </c>
      <c r="I40" s="59">
        <v>841</v>
      </c>
      <c r="J40" s="59">
        <v>791</v>
      </c>
      <c r="K40" s="54">
        <f t="shared" si="2"/>
        <v>1632</v>
      </c>
      <c r="L40" s="59">
        <v>1481</v>
      </c>
      <c r="M40" s="59">
        <v>1293</v>
      </c>
      <c r="N40" s="54">
        <f t="shared" si="3"/>
        <v>2774</v>
      </c>
      <c r="O40" s="59">
        <v>1481</v>
      </c>
      <c r="P40" s="59">
        <v>1293</v>
      </c>
      <c r="Q40" s="54">
        <f t="shared" si="4"/>
        <v>2774</v>
      </c>
      <c r="R40" s="59">
        <v>112</v>
      </c>
      <c r="S40" s="59">
        <v>125</v>
      </c>
      <c r="T40" s="54">
        <f t="shared" si="5"/>
        <v>237</v>
      </c>
      <c r="U40" s="76">
        <f t="shared" si="6"/>
        <v>8.5436193222782979</v>
      </c>
      <c r="V40" s="43"/>
      <c r="W40" s="43"/>
      <c r="X40" s="43"/>
      <c r="Y40" s="43"/>
      <c r="Z40" s="43"/>
    </row>
    <row r="41" spans="1:26" ht="15.75" customHeight="1">
      <c r="A41" s="30">
        <v>31</v>
      </c>
      <c r="B41" s="31">
        <f>'[1]11'!B39</f>
        <v>0</v>
      </c>
      <c r="C41" s="31" t="str">
        <f>'[1]11'!C39</f>
        <v>Setono</v>
      </c>
      <c r="D41" s="59">
        <v>19</v>
      </c>
      <c r="E41" s="59">
        <v>0</v>
      </c>
      <c r="F41" s="75">
        <f t="shared" si="0"/>
        <v>0</v>
      </c>
      <c r="G41" s="59">
        <v>19</v>
      </c>
      <c r="H41" s="30">
        <f t="shared" si="1"/>
        <v>100</v>
      </c>
      <c r="I41" s="59">
        <v>841</v>
      </c>
      <c r="J41" s="59">
        <v>791</v>
      </c>
      <c r="K41" s="54">
        <f t="shared" si="2"/>
        <v>1632</v>
      </c>
      <c r="L41" s="59">
        <v>787</v>
      </c>
      <c r="M41" s="59">
        <v>751</v>
      </c>
      <c r="N41" s="54">
        <f t="shared" si="3"/>
        <v>1538</v>
      </c>
      <c r="O41" s="59">
        <v>752</v>
      </c>
      <c r="P41" s="59">
        <v>732</v>
      </c>
      <c r="Q41" s="54">
        <f t="shared" si="4"/>
        <v>1484</v>
      </c>
      <c r="R41" s="59">
        <v>91</v>
      </c>
      <c r="S41" s="59">
        <v>89</v>
      </c>
      <c r="T41" s="54">
        <f t="shared" si="5"/>
        <v>180</v>
      </c>
      <c r="U41" s="76">
        <f t="shared" si="6"/>
        <v>12.129380053908356</v>
      </c>
      <c r="V41" s="43"/>
      <c r="W41" s="43"/>
      <c r="X41" s="43"/>
      <c r="Y41" s="43"/>
      <c r="Z41" s="43"/>
    </row>
    <row r="42" spans="1:26" ht="15.75" customHeight="1">
      <c r="A42" s="30">
        <v>32</v>
      </c>
      <c r="B42" s="31" t="str">
        <f>'[1]11'!B40</f>
        <v>Ngebel</v>
      </c>
      <c r="C42" s="31" t="str">
        <f>'[1]11'!C40</f>
        <v>Ngebel</v>
      </c>
      <c r="D42" s="59">
        <v>18</v>
      </c>
      <c r="E42" s="59">
        <v>0</v>
      </c>
      <c r="F42" s="75">
        <f t="shared" si="0"/>
        <v>0</v>
      </c>
      <c r="G42" s="59">
        <v>18</v>
      </c>
      <c r="H42" s="30">
        <f t="shared" si="1"/>
        <v>100</v>
      </c>
      <c r="I42" s="59">
        <v>496</v>
      </c>
      <c r="J42" s="59">
        <v>594</v>
      </c>
      <c r="K42" s="54">
        <f t="shared" si="2"/>
        <v>1090</v>
      </c>
      <c r="L42" s="59">
        <v>496</v>
      </c>
      <c r="M42" s="59">
        <v>490</v>
      </c>
      <c r="N42" s="54">
        <f t="shared" si="3"/>
        <v>986</v>
      </c>
      <c r="O42" s="59">
        <v>400</v>
      </c>
      <c r="P42" s="59">
        <v>310</v>
      </c>
      <c r="Q42" s="54">
        <f t="shared" si="4"/>
        <v>710</v>
      </c>
      <c r="R42" s="59">
        <v>85</v>
      </c>
      <c r="S42" s="59">
        <v>55</v>
      </c>
      <c r="T42" s="54">
        <f t="shared" si="5"/>
        <v>140</v>
      </c>
      <c r="U42" s="76">
        <f t="shared" si="6"/>
        <v>19.718309859154928</v>
      </c>
      <c r="V42" s="43"/>
      <c r="W42" s="43"/>
      <c r="X42" s="43"/>
      <c r="Y42" s="43"/>
      <c r="Z42" s="43"/>
    </row>
    <row r="43" spans="1:26" ht="15.75" customHeight="1">
      <c r="A43" s="78" t="s">
        <v>19</v>
      </c>
      <c r="B43" s="79"/>
      <c r="C43" s="79"/>
      <c r="D43" s="80">
        <f t="shared" ref="D43:E43" si="7">SUM(D11:D42)</f>
        <v>703</v>
      </c>
      <c r="E43" s="80">
        <f t="shared" si="7"/>
        <v>75</v>
      </c>
      <c r="F43" s="81">
        <f>E43/D43*100</f>
        <v>10.668563300142248</v>
      </c>
      <c r="G43" s="80">
        <f>SUM(G11:G42)</f>
        <v>703</v>
      </c>
      <c r="H43" s="79">
        <f>G43/D43*100</f>
        <v>100</v>
      </c>
      <c r="I43" s="80">
        <f t="shared" ref="I43:T43" si="8">SUM(I11:I42)</f>
        <v>35427</v>
      </c>
      <c r="J43" s="80">
        <f t="shared" si="8"/>
        <v>33565</v>
      </c>
      <c r="K43" s="80">
        <f t="shared" si="8"/>
        <v>68992</v>
      </c>
      <c r="L43" s="80">
        <f t="shared" si="8"/>
        <v>32692</v>
      </c>
      <c r="M43" s="80">
        <f t="shared" si="8"/>
        <v>31593</v>
      </c>
      <c r="N43" s="80">
        <f t="shared" si="8"/>
        <v>64285</v>
      </c>
      <c r="O43" s="80">
        <f t="shared" si="8"/>
        <v>14536</v>
      </c>
      <c r="P43" s="80">
        <f t="shared" si="8"/>
        <v>14847</v>
      </c>
      <c r="Q43" s="80">
        <f t="shared" si="8"/>
        <v>29383</v>
      </c>
      <c r="R43" s="80">
        <f t="shared" si="8"/>
        <v>3318</v>
      </c>
      <c r="S43" s="80">
        <f t="shared" si="8"/>
        <v>3473</v>
      </c>
      <c r="T43" s="80">
        <f t="shared" si="8"/>
        <v>6791</v>
      </c>
      <c r="U43" s="82">
        <f t="shared" si="6"/>
        <v>23.112003539461593</v>
      </c>
      <c r="V43" s="43"/>
      <c r="W43" s="43"/>
      <c r="X43" s="43"/>
      <c r="Y43" s="43"/>
      <c r="Z43" s="43"/>
    </row>
    <row r="44" spans="1:26" ht="15.75" customHeight="1">
      <c r="A44" s="43"/>
      <c r="B44" s="83"/>
      <c r="C44" s="83"/>
      <c r="D44" s="83"/>
      <c r="E44" s="83"/>
      <c r="F44" s="83"/>
      <c r="G44" s="83"/>
      <c r="H44" s="83"/>
      <c r="I44" s="83"/>
      <c r="J44" s="83"/>
      <c r="K44" s="83"/>
      <c r="L44" s="83"/>
      <c r="M44" s="83"/>
      <c r="N44" s="83"/>
      <c r="O44" s="83"/>
      <c r="P44" s="83"/>
      <c r="Q44" s="83"/>
      <c r="R44" s="83"/>
      <c r="S44" s="83"/>
      <c r="T44" s="83"/>
      <c r="U44" s="83"/>
      <c r="V44" s="43"/>
      <c r="W44" s="43"/>
      <c r="X44" s="43"/>
      <c r="Y44" s="43"/>
      <c r="Z44" s="43"/>
    </row>
    <row r="45" spans="1:26" ht="15.75" customHeight="1">
      <c r="A45" s="84" t="s">
        <v>39</v>
      </c>
      <c r="B45" s="5"/>
      <c r="C45" s="5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  <c r="Z45" s="43"/>
    </row>
    <row r="46" spans="1:26" ht="15.75" customHeight="1">
      <c r="A46" s="43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</row>
    <row r="47" spans="1:26" ht="15.75" customHeight="1">
      <c r="A47" s="43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</row>
    <row r="48" spans="1:26" ht="15.75" customHeight="1">
      <c r="A48" s="43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</row>
    <row r="49" spans="1:26" ht="15.75" customHeight="1">
      <c r="A49" s="43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</row>
    <row r="50" spans="1:26" ht="15.75" customHeight="1">
      <c r="A50" s="43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</row>
    <row r="51" spans="1:26" ht="15.75" customHeight="1">
      <c r="A51" s="43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</row>
    <row r="52" spans="1:26" ht="15.75" customHeight="1">
      <c r="A52" s="43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</row>
    <row r="53" spans="1:26" ht="15.75" customHeight="1">
      <c r="A53" s="43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</row>
    <row r="54" spans="1:26" ht="15.75" customHeight="1">
      <c r="A54" s="43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  <c r="Z54" s="43"/>
    </row>
    <row r="55" spans="1:26" ht="15.75" customHeight="1">
      <c r="A55" s="43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</row>
    <row r="56" spans="1:26" ht="15.75" customHeight="1">
      <c r="A56" s="43"/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  <c r="Z56" s="43"/>
    </row>
    <row r="57" spans="1:26" ht="15.75" customHeight="1">
      <c r="A57" s="43"/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  <c r="Z57" s="43"/>
    </row>
    <row r="58" spans="1:26" ht="15.75" customHeight="1">
      <c r="A58" s="43"/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  <c r="Z58" s="43"/>
    </row>
    <row r="59" spans="1:26" ht="15.75" customHeight="1">
      <c r="A59" s="43"/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  <c r="Z59" s="43"/>
    </row>
    <row r="60" spans="1:26" ht="15.75" customHeight="1">
      <c r="A60" s="43"/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  <c r="Z60" s="43"/>
    </row>
    <row r="61" spans="1:26" ht="15.75" customHeight="1">
      <c r="A61" s="43"/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  <c r="Z61" s="43"/>
    </row>
    <row r="62" spans="1:26" ht="15.75" customHeight="1">
      <c r="A62" s="43"/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  <c r="Z62" s="43"/>
    </row>
    <row r="63" spans="1:26" ht="15.75" customHeight="1">
      <c r="A63" s="43"/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3"/>
      <c r="Z63" s="43"/>
    </row>
    <row r="64" spans="1:26" ht="15.75" customHeight="1">
      <c r="A64" s="43"/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  <c r="Z64" s="43"/>
    </row>
    <row r="65" spans="1:26" ht="15.75" customHeight="1">
      <c r="A65" s="43"/>
      <c r="B65" s="43"/>
      <c r="C65" s="43"/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3"/>
      <c r="O65" s="43"/>
      <c r="P65" s="43"/>
      <c r="Q65" s="43"/>
      <c r="R65" s="43"/>
      <c r="S65" s="43"/>
      <c r="T65" s="43"/>
      <c r="U65" s="43"/>
      <c r="V65" s="43"/>
      <c r="W65" s="43"/>
      <c r="X65" s="43"/>
      <c r="Y65" s="43"/>
      <c r="Z65" s="43"/>
    </row>
    <row r="66" spans="1:26" ht="15.75" customHeight="1">
      <c r="A66" s="43"/>
      <c r="B66" s="43"/>
      <c r="C66" s="43"/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3"/>
      <c r="O66" s="43"/>
      <c r="P66" s="43"/>
      <c r="Q66" s="43"/>
      <c r="R66" s="43"/>
      <c r="S66" s="43"/>
      <c r="T66" s="43"/>
      <c r="U66" s="43"/>
      <c r="V66" s="43"/>
      <c r="W66" s="43"/>
      <c r="X66" s="43"/>
      <c r="Y66" s="43"/>
      <c r="Z66" s="43"/>
    </row>
    <row r="67" spans="1:26" ht="15.75" customHeight="1">
      <c r="A67" s="43"/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</row>
    <row r="68" spans="1:26" ht="15.75" customHeight="1">
      <c r="A68" s="43"/>
      <c r="B68" s="43"/>
      <c r="C68" s="43"/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43"/>
      <c r="T68" s="43"/>
      <c r="U68" s="43"/>
      <c r="V68" s="43"/>
      <c r="W68" s="43"/>
      <c r="X68" s="43"/>
      <c r="Y68" s="43"/>
      <c r="Z68" s="43"/>
    </row>
    <row r="69" spans="1:26" ht="15.75" customHeight="1">
      <c r="A69" s="43"/>
      <c r="B69" s="43"/>
      <c r="C69" s="43"/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3"/>
      <c r="Z69" s="43"/>
    </row>
    <row r="70" spans="1:26" ht="15.75" customHeight="1">
      <c r="A70" s="43"/>
      <c r="B70" s="43"/>
      <c r="C70" s="43"/>
      <c r="D70" s="43"/>
      <c r="E70" s="43"/>
      <c r="F70" s="43"/>
      <c r="G70" s="43"/>
      <c r="H70" s="43"/>
      <c r="I70" s="43"/>
      <c r="J70" s="43"/>
      <c r="K70" s="43"/>
      <c r="L70" s="43"/>
      <c r="M70" s="43"/>
      <c r="N70" s="43"/>
      <c r="O70" s="43"/>
      <c r="P70" s="43"/>
      <c r="Q70" s="43"/>
      <c r="R70" s="43"/>
      <c r="S70" s="43"/>
      <c r="T70" s="43"/>
      <c r="U70" s="43"/>
      <c r="V70" s="43"/>
      <c r="W70" s="43"/>
      <c r="X70" s="43"/>
      <c r="Y70" s="43"/>
      <c r="Z70" s="43"/>
    </row>
    <row r="71" spans="1:26" ht="15.75" customHeight="1">
      <c r="A71" s="43"/>
      <c r="B71" s="43"/>
      <c r="C71" s="43"/>
      <c r="D71" s="43"/>
      <c r="E71" s="43"/>
      <c r="F71" s="43"/>
      <c r="G71" s="43"/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3"/>
      <c r="Z71" s="43"/>
    </row>
    <row r="72" spans="1:26" ht="15.75" customHeight="1">
      <c r="A72" s="43"/>
      <c r="B72" s="43"/>
      <c r="C72" s="43"/>
      <c r="D72" s="43"/>
      <c r="E72" s="43"/>
      <c r="F72" s="43"/>
      <c r="G72" s="43"/>
      <c r="H72" s="43"/>
      <c r="I72" s="43"/>
      <c r="J72" s="43"/>
      <c r="K72" s="43"/>
      <c r="L72" s="43"/>
      <c r="M72" s="43"/>
      <c r="N72" s="43"/>
      <c r="O72" s="43"/>
      <c r="P72" s="43"/>
      <c r="Q72" s="43"/>
      <c r="R72" s="43"/>
      <c r="S72" s="43"/>
      <c r="T72" s="43"/>
      <c r="U72" s="43"/>
      <c r="V72" s="43"/>
      <c r="W72" s="43"/>
      <c r="X72" s="43"/>
      <c r="Y72" s="43"/>
      <c r="Z72" s="43"/>
    </row>
    <row r="73" spans="1:26" ht="15.75" customHeight="1">
      <c r="A73" s="43"/>
      <c r="B73" s="43"/>
      <c r="C73" s="43"/>
      <c r="D73" s="43"/>
      <c r="E73" s="43"/>
      <c r="F73" s="43"/>
      <c r="G73" s="43"/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43"/>
      <c r="T73" s="43"/>
      <c r="U73" s="43"/>
      <c r="V73" s="43"/>
      <c r="W73" s="43"/>
      <c r="X73" s="43"/>
      <c r="Y73" s="43"/>
      <c r="Z73" s="43"/>
    </row>
    <row r="74" spans="1:26" ht="15.75" customHeight="1">
      <c r="A74" s="43"/>
      <c r="B74" s="43"/>
      <c r="C74" s="43"/>
      <c r="D74" s="43"/>
      <c r="E74" s="43"/>
      <c r="F74" s="43"/>
      <c r="G74" s="43"/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43"/>
      <c r="S74" s="43"/>
      <c r="T74" s="43"/>
      <c r="U74" s="43"/>
      <c r="V74" s="43"/>
      <c r="W74" s="43"/>
      <c r="X74" s="43"/>
      <c r="Y74" s="43"/>
      <c r="Z74" s="43"/>
    </row>
    <row r="75" spans="1:26" ht="15.75" customHeight="1">
      <c r="A75" s="43"/>
      <c r="B75" s="43"/>
      <c r="C75" s="43"/>
      <c r="D75" s="43"/>
      <c r="E75" s="43"/>
      <c r="F75" s="43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43"/>
      <c r="W75" s="43"/>
      <c r="X75" s="43"/>
      <c r="Y75" s="43"/>
      <c r="Z75" s="43"/>
    </row>
    <row r="76" spans="1:26" ht="15.75" customHeight="1">
      <c r="A76" s="43"/>
      <c r="B76" s="43"/>
      <c r="C76" s="43"/>
      <c r="D76" s="43"/>
      <c r="E76" s="43"/>
      <c r="F76" s="43"/>
      <c r="G76" s="43"/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43"/>
      <c r="T76" s="43"/>
      <c r="U76" s="43"/>
      <c r="V76" s="43"/>
      <c r="W76" s="43"/>
      <c r="X76" s="43"/>
      <c r="Y76" s="43"/>
      <c r="Z76" s="43"/>
    </row>
    <row r="77" spans="1:26" ht="15.75" customHeight="1">
      <c r="A77" s="43"/>
      <c r="B77" s="43"/>
      <c r="C77" s="43"/>
      <c r="D77" s="43"/>
      <c r="E77" s="43"/>
      <c r="F77" s="43"/>
      <c r="G77" s="43"/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3"/>
      <c r="Z77" s="43"/>
    </row>
    <row r="78" spans="1:26" ht="15.75" customHeight="1">
      <c r="A78" s="43"/>
      <c r="B78" s="43"/>
      <c r="C78" s="43"/>
      <c r="D78" s="43"/>
      <c r="E78" s="43"/>
      <c r="F78" s="43"/>
      <c r="G78" s="43"/>
      <c r="H78" s="43"/>
      <c r="I78" s="43"/>
      <c r="J78" s="43"/>
      <c r="K78" s="43"/>
      <c r="L78" s="43"/>
      <c r="M78" s="43"/>
      <c r="N78" s="43"/>
      <c r="O78" s="43"/>
      <c r="P78" s="43"/>
      <c r="Q78" s="43"/>
      <c r="R78" s="43"/>
      <c r="S78" s="43"/>
      <c r="T78" s="43"/>
      <c r="U78" s="43"/>
      <c r="V78" s="43"/>
      <c r="W78" s="43"/>
      <c r="X78" s="43"/>
      <c r="Y78" s="43"/>
      <c r="Z78" s="43"/>
    </row>
    <row r="79" spans="1:26" ht="15.75" customHeight="1">
      <c r="A79" s="43"/>
      <c r="B79" s="43"/>
      <c r="C79" s="43"/>
      <c r="D79" s="43"/>
      <c r="E79" s="43"/>
      <c r="F79" s="43"/>
      <c r="G79" s="43"/>
      <c r="H79" s="43"/>
      <c r="I79" s="43"/>
      <c r="J79" s="43"/>
      <c r="K79" s="43"/>
      <c r="L79" s="43"/>
      <c r="M79" s="43"/>
      <c r="N79" s="43"/>
      <c r="O79" s="43"/>
      <c r="P79" s="43"/>
      <c r="Q79" s="43"/>
      <c r="R79" s="43"/>
      <c r="S79" s="43"/>
      <c r="T79" s="43"/>
      <c r="U79" s="43"/>
      <c r="V79" s="43"/>
      <c r="W79" s="43"/>
      <c r="X79" s="43"/>
      <c r="Y79" s="43"/>
      <c r="Z79" s="43"/>
    </row>
    <row r="80" spans="1:26" ht="15.75" customHeight="1">
      <c r="A80" s="43"/>
      <c r="B80" s="43"/>
      <c r="C80" s="43"/>
      <c r="D80" s="43"/>
      <c r="E80" s="43"/>
      <c r="F80" s="43"/>
      <c r="G80" s="43"/>
      <c r="H80" s="43"/>
      <c r="I80" s="43"/>
      <c r="J80" s="43"/>
      <c r="K80" s="43"/>
      <c r="L80" s="43"/>
      <c r="M80" s="43"/>
      <c r="N80" s="43"/>
      <c r="O80" s="43"/>
      <c r="P80" s="43"/>
      <c r="Q80" s="43"/>
      <c r="R80" s="43"/>
      <c r="S80" s="43"/>
      <c r="T80" s="43"/>
      <c r="U80" s="43"/>
      <c r="V80" s="43"/>
      <c r="W80" s="43"/>
      <c r="X80" s="43"/>
      <c r="Y80" s="43"/>
      <c r="Z80" s="43"/>
    </row>
    <row r="81" spans="1:26" ht="15.75" customHeight="1">
      <c r="A81" s="43"/>
      <c r="B81" s="43"/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3"/>
      <c r="X81" s="43"/>
      <c r="Y81" s="43"/>
      <c r="Z81" s="43"/>
    </row>
    <row r="82" spans="1:26" ht="15.75" customHeight="1">
      <c r="A82" s="43"/>
      <c r="B82" s="43"/>
      <c r="C82" s="43"/>
      <c r="D82" s="43"/>
      <c r="E82" s="43"/>
      <c r="F82" s="43"/>
      <c r="G82" s="43"/>
      <c r="H82" s="43"/>
      <c r="I82" s="43"/>
      <c r="J82" s="43"/>
      <c r="K82" s="43"/>
      <c r="L82" s="43"/>
      <c r="M82" s="43"/>
      <c r="N82" s="43"/>
      <c r="O82" s="43"/>
      <c r="P82" s="43"/>
      <c r="Q82" s="43"/>
      <c r="R82" s="43"/>
      <c r="S82" s="43"/>
      <c r="T82" s="43"/>
      <c r="U82" s="43"/>
      <c r="V82" s="43"/>
      <c r="W82" s="43"/>
      <c r="X82" s="43"/>
      <c r="Y82" s="43"/>
      <c r="Z82" s="43"/>
    </row>
    <row r="83" spans="1:26" ht="15.75" customHeight="1">
      <c r="A83" s="43"/>
      <c r="B83" s="43"/>
      <c r="C83" s="43"/>
      <c r="D83" s="43"/>
      <c r="E83" s="43"/>
      <c r="F83" s="43"/>
      <c r="G83" s="43"/>
      <c r="H83" s="43"/>
      <c r="I83" s="43"/>
      <c r="J83" s="43"/>
      <c r="K83" s="43"/>
      <c r="L83" s="43"/>
      <c r="M83" s="43"/>
      <c r="N83" s="43"/>
      <c r="O83" s="43"/>
      <c r="P83" s="43"/>
      <c r="Q83" s="43"/>
      <c r="R83" s="43"/>
      <c r="S83" s="43"/>
      <c r="T83" s="43"/>
      <c r="U83" s="43"/>
      <c r="V83" s="43"/>
      <c r="W83" s="43"/>
      <c r="X83" s="43"/>
      <c r="Y83" s="43"/>
      <c r="Z83" s="43"/>
    </row>
    <row r="84" spans="1:26" ht="15.75" customHeight="1">
      <c r="A84" s="43"/>
      <c r="B84" s="43"/>
      <c r="C84" s="43"/>
      <c r="D84" s="43"/>
      <c r="E84" s="43"/>
      <c r="F84" s="43"/>
      <c r="G84" s="43"/>
      <c r="H84" s="43"/>
      <c r="I84" s="43"/>
      <c r="J84" s="43"/>
      <c r="K84" s="43"/>
      <c r="L84" s="43"/>
      <c r="M84" s="43"/>
      <c r="N84" s="43"/>
      <c r="O84" s="43"/>
      <c r="P84" s="43"/>
      <c r="Q84" s="43"/>
      <c r="R84" s="43"/>
      <c r="S84" s="43"/>
      <c r="T84" s="43"/>
      <c r="U84" s="43"/>
      <c r="V84" s="43"/>
      <c r="W84" s="43"/>
      <c r="X84" s="43"/>
      <c r="Y84" s="43"/>
      <c r="Z84" s="43"/>
    </row>
    <row r="85" spans="1:26" ht="15.75" customHeight="1">
      <c r="A85" s="43"/>
      <c r="B85" s="43"/>
      <c r="C85" s="43"/>
      <c r="D85" s="43"/>
      <c r="E85" s="43"/>
      <c r="F85" s="43"/>
      <c r="G85" s="43"/>
      <c r="H85" s="43"/>
      <c r="I85" s="43"/>
      <c r="J85" s="43"/>
      <c r="K85" s="43"/>
      <c r="L85" s="43"/>
      <c r="M85" s="43"/>
      <c r="N85" s="43"/>
      <c r="O85" s="43"/>
      <c r="P85" s="43"/>
      <c r="Q85" s="43"/>
      <c r="R85" s="43"/>
      <c r="S85" s="43"/>
      <c r="T85" s="43"/>
      <c r="U85" s="43"/>
      <c r="V85" s="43"/>
      <c r="W85" s="43"/>
      <c r="X85" s="43"/>
      <c r="Y85" s="43"/>
      <c r="Z85" s="43"/>
    </row>
    <row r="86" spans="1:26" ht="15.75" customHeight="1">
      <c r="A86" s="43"/>
      <c r="B86" s="43"/>
      <c r="C86" s="43"/>
      <c r="D86" s="43"/>
      <c r="E86" s="43"/>
      <c r="F86" s="43"/>
      <c r="G86" s="43"/>
      <c r="H86" s="43"/>
      <c r="I86" s="43"/>
      <c r="J86" s="43"/>
      <c r="K86" s="43"/>
      <c r="L86" s="43"/>
      <c r="M86" s="43"/>
      <c r="N86" s="43"/>
      <c r="O86" s="43"/>
      <c r="P86" s="43"/>
      <c r="Q86" s="43"/>
      <c r="R86" s="43"/>
      <c r="S86" s="43"/>
      <c r="T86" s="43"/>
      <c r="U86" s="43"/>
      <c r="V86" s="43"/>
      <c r="W86" s="43"/>
      <c r="X86" s="43"/>
      <c r="Y86" s="43"/>
      <c r="Z86" s="43"/>
    </row>
    <row r="87" spans="1:26" ht="15.75" customHeight="1">
      <c r="A87" s="43"/>
      <c r="B87" s="43"/>
      <c r="C87" s="43"/>
      <c r="D87" s="43"/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43"/>
      <c r="T87" s="43"/>
      <c r="U87" s="43"/>
      <c r="V87" s="43"/>
      <c r="W87" s="43"/>
      <c r="X87" s="43"/>
      <c r="Y87" s="43"/>
      <c r="Z87" s="43"/>
    </row>
    <row r="88" spans="1:26" ht="15.75" customHeight="1">
      <c r="A88" s="43"/>
      <c r="B88" s="43"/>
      <c r="C88" s="43"/>
      <c r="D88" s="43"/>
      <c r="E88" s="43"/>
      <c r="F88" s="43"/>
      <c r="G88" s="43"/>
      <c r="H88" s="43"/>
      <c r="I88" s="43"/>
      <c r="J88" s="43"/>
      <c r="K88" s="43"/>
      <c r="L88" s="43"/>
      <c r="M88" s="43"/>
      <c r="N88" s="43"/>
      <c r="O88" s="43"/>
      <c r="P88" s="43"/>
      <c r="Q88" s="43"/>
      <c r="R88" s="43"/>
      <c r="S88" s="43"/>
      <c r="T88" s="43"/>
      <c r="U88" s="43"/>
      <c r="V88" s="43"/>
      <c r="W88" s="43"/>
      <c r="X88" s="43"/>
      <c r="Y88" s="43"/>
      <c r="Z88" s="43"/>
    </row>
    <row r="89" spans="1:26" ht="15.75" customHeight="1">
      <c r="A89" s="43"/>
      <c r="B89" s="43"/>
      <c r="C89" s="43"/>
      <c r="D89" s="43"/>
      <c r="E89" s="43"/>
      <c r="F89" s="43"/>
      <c r="G89" s="43"/>
      <c r="H89" s="43"/>
      <c r="I89" s="43"/>
      <c r="J89" s="43"/>
      <c r="K89" s="43"/>
      <c r="L89" s="43"/>
      <c r="M89" s="43"/>
      <c r="N89" s="43"/>
      <c r="O89" s="43"/>
      <c r="P89" s="43"/>
      <c r="Q89" s="43"/>
      <c r="R89" s="43"/>
      <c r="S89" s="43"/>
      <c r="T89" s="43"/>
      <c r="U89" s="43"/>
      <c r="V89" s="43"/>
      <c r="W89" s="43"/>
      <c r="X89" s="43"/>
      <c r="Y89" s="43"/>
      <c r="Z89" s="43"/>
    </row>
    <row r="90" spans="1:26" ht="15.75" customHeight="1">
      <c r="A90" s="43"/>
      <c r="B90" s="43"/>
      <c r="C90" s="43"/>
      <c r="D90" s="43"/>
      <c r="E90" s="43"/>
      <c r="F90" s="43"/>
      <c r="G90" s="43"/>
      <c r="H90" s="43"/>
      <c r="I90" s="43"/>
      <c r="J90" s="43"/>
      <c r="K90" s="43"/>
      <c r="L90" s="43"/>
      <c r="M90" s="43"/>
      <c r="N90" s="43"/>
      <c r="O90" s="43"/>
      <c r="P90" s="43"/>
      <c r="Q90" s="43"/>
      <c r="R90" s="43"/>
      <c r="S90" s="43"/>
      <c r="T90" s="43"/>
      <c r="U90" s="43"/>
      <c r="V90" s="43"/>
      <c r="W90" s="43"/>
      <c r="X90" s="43"/>
      <c r="Y90" s="43"/>
      <c r="Z90" s="43"/>
    </row>
    <row r="91" spans="1:26" ht="15.75" customHeight="1">
      <c r="A91" s="43"/>
      <c r="B91" s="43"/>
      <c r="C91" s="43"/>
      <c r="D91" s="43"/>
      <c r="E91" s="43"/>
      <c r="F91" s="43"/>
      <c r="G91" s="43"/>
      <c r="H91" s="43"/>
      <c r="I91" s="43"/>
      <c r="J91" s="43"/>
      <c r="K91" s="43"/>
      <c r="L91" s="43"/>
      <c r="M91" s="43"/>
      <c r="N91" s="43"/>
      <c r="O91" s="43"/>
      <c r="P91" s="43"/>
      <c r="Q91" s="43"/>
      <c r="R91" s="43"/>
      <c r="S91" s="43"/>
      <c r="T91" s="43"/>
      <c r="U91" s="43"/>
      <c r="V91" s="43"/>
      <c r="W91" s="43"/>
      <c r="X91" s="43"/>
      <c r="Y91" s="43"/>
      <c r="Z91" s="43"/>
    </row>
    <row r="92" spans="1:26" ht="15.75" customHeight="1">
      <c r="A92" s="43"/>
      <c r="B92" s="43"/>
      <c r="C92" s="43"/>
      <c r="D92" s="43"/>
      <c r="E92" s="43"/>
      <c r="F92" s="43"/>
      <c r="G92" s="43"/>
      <c r="H92" s="43"/>
      <c r="I92" s="43"/>
      <c r="J92" s="43"/>
      <c r="K92" s="43"/>
      <c r="L92" s="43"/>
      <c r="M92" s="43"/>
      <c r="N92" s="43"/>
      <c r="O92" s="43"/>
      <c r="P92" s="43"/>
      <c r="Q92" s="43"/>
      <c r="R92" s="43"/>
      <c r="S92" s="43"/>
      <c r="T92" s="43"/>
      <c r="U92" s="43"/>
      <c r="V92" s="43"/>
      <c r="W92" s="43"/>
      <c r="X92" s="43"/>
      <c r="Y92" s="43"/>
      <c r="Z92" s="43"/>
    </row>
    <row r="93" spans="1:26" ht="15.75" customHeight="1">
      <c r="A93" s="43"/>
      <c r="B93" s="43"/>
      <c r="C93" s="43"/>
      <c r="D93" s="43"/>
      <c r="E93" s="43"/>
      <c r="F93" s="43"/>
      <c r="G93" s="43"/>
      <c r="H93" s="43"/>
      <c r="I93" s="43"/>
      <c r="J93" s="43"/>
      <c r="K93" s="43"/>
      <c r="L93" s="43"/>
      <c r="M93" s="43"/>
      <c r="N93" s="43"/>
      <c r="O93" s="43"/>
      <c r="P93" s="43"/>
      <c r="Q93" s="43"/>
      <c r="R93" s="43"/>
      <c r="S93" s="43"/>
      <c r="T93" s="43"/>
      <c r="U93" s="43"/>
      <c r="V93" s="43"/>
      <c r="W93" s="43"/>
      <c r="X93" s="43"/>
      <c r="Y93" s="43"/>
      <c r="Z93" s="43"/>
    </row>
    <row r="94" spans="1:26" ht="15.75" customHeight="1">
      <c r="A94" s="43"/>
      <c r="B94" s="43"/>
      <c r="C94" s="43"/>
      <c r="D94" s="43"/>
      <c r="E94" s="43"/>
      <c r="F94" s="43"/>
      <c r="G94" s="43"/>
      <c r="H94" s="43"/>
      <c r="I94" s="43"/>
      <c r="J94" s="43"/>
      <c r="K94" s="43"/>
      <c r="L94" s="43"/>
      <c r="M94" s="43"/>
      <c r="N94" s="43"/>
      <c r="O94" s="43"/>
      <c r="P94" s="43"/>
      <c r="Q94" s="43"/>
      <c r="R94" s="43"/>
      <c r="S94" s="43"/>
      <c r="T94" s="43"/>
      <c r="U94" s="43"/>
      <c r="V94" s="43"/>
      <c r="W94" s="43"/>
      <c r="X94" s="43"/>
      <c r="Y94" s="43"/>
      <c r="Z94" s="43"/>
    </row>
    <row r="95" spans="1:26" ht="15.75" customHeight="1">
      <c r="A95" s="43"/>
      <c r="B95" s="43"/>
      <c r="C95" s="43"/>
      <c r="D95" s="43"/>
      <c r="E95" s="43"/>
      <c r="F95" s="43"/>
      <c r="G95" s="43"/>
      <c r="H95" s="43"/>
      <c r="I95" s="43"/>
      <c r="J95" s="43"/>
      <c r="K95" s="43"/>
      <c r="L95" s="43"/>
      <c r="M95" s="43"/>
      <c r="N95" s="43"/>
      <c r="O95" s="43"/>
      <c r="P95" s="43"/>
      <c r="Q95" s="43"/>
      <c r="R95" s="43"/>
      <c r="S95" s="43"/>
      <c r="T95" s="43"/>
      <c r="U95" s="43"/>
      <c r="V95" s="43"/>
      <c r="W95" s="43"/>
      <c r="X95" s="43"/>
      <c r="Y95" s="43"/>
      <c r="Z95" s="43"/>
    </row>
    <row r="96" spans="1:26" ht="15.75" customHeight="1">
      <c r="A96" s="43"/>
      <c r="B96" s="43"/>
      <c r="C96" s="43"/>
      <c r="D96" s="43"/>
      <c r="E96" s="43"/>
      <c r="F96" s="43"/>
      <c r="G96" s="43"/>
      <c r="H96" s="43"/>
      <c r="I96" s="43"/>
      <c r="J96" s="43"/>
      <c r="K96" s="43"/>
      <c r="L96" s="43"/>
      <c r="M96" s="43"/>
      <c r="N96" s="43"/>
      <c r="O96" s="43"/>
      <c r="P96" s="43"/>
      <c r="Q96" s="43"/>
      <c r="R96" s="43"/>
      <c r="S96" s="43"/>
      <c r="T96" s="43"/>
      <c r="U96" s="43"/>
      <c r="V96" s="43"/>
      <c r="W96" s="43"/>
      <c r="X96" s="43"/>
      <c r="Y96" s="43"/>
      <c r="Z96" s="43"/>
    </row>
    <row r="97" spans="1:26" ht="15.75" customHeight="1">
      <c r="A97" s="43"/>
      <c r="B97" s="43"/>
      <c r="C97" s="43"/>
      <c r="D97" s="43"/>
      <c r="E97" s="43"/>
      <c r="F97" s="43"/>
      <c r="G97" s="43"/>
      <c r="H97" s="43"/>
      <c r="I97" s="43"/>
      <c r="J97" s="43"/>
      <c r="K97" s="43"/>
      <c r="L97" s="43"/>
      <c r="M97" s="43"/>
      <c r="N97" s="43"/>
      <c r="O97" s="43"/>
      <c r="P97" s="43"/>
      <c r="Q97" s="43"/>
      <c r="R97" s="43"/>
      <c r="S97" s="43"/>
      <c r="T97" s="43"/>
      <c r="U97" s="43"/>
      <c r="V97" s="43"/>
      <c r="W97" s="43"/>
      <c r="X97" s="43"/>
      <c r="Y97" s="43"/>
      <c r="Z97" s="43"/>
    </row>
    <row r="98" spans="1:26" ht="15.75" customHeight="1">
      <c r="A98" s="43"/>
      <c r="B98" s="43"/>
      <c r="C98" s="43"/>
      <c r="D98" s="43"/>
      <c r="E98" s="43"/>
      <c r="F98" s="43"/>
      <c r="G98" s="43"/>
      <c r="H98" s="43"/>
      <c r="I98" s="43"/>
      <c r="J98" s="43"/>
      <c r="K98" s="43"/>
      <c r="L98" s="43"/>
      <c r="M98" s="43"/>
      <c r="N98" s="43"/>
      <c r="O98" s="43"/>
      <c r="P98" s="43"/>
      <c r="Q98" s="43"/>
      <c r="R98" s="43"/>
      <c r="S98" s="43"/>
      <c r="T98" s="43"/>
      <c r="U98" s="43"/>
      <c r="V98" s="43"/>
      <c r="W98" s="43"/>
      <c r="X98" s="43"/>
      <c r="Y98" s="43"/>
      <c r="Z98" s="43"/>
    </row>
    <row r="99" spans="1:26" ht="15.75" customHeight="1">
      <c r="A99" s="43"/>
      <c r="B99" s="43"/>
      <c r="C99" s="43"/>
      <c r="D99" s="43"/>
      <c r="E99" s="43"/>
      <c r="F99" s="43"/>
      <c r="G99" s="43"/>
      <c r="H99" s="43"/>
      <c r="I99" s="43"/>
      <c r="J99" s="43"/>
      <c r="K99" s="43"/>
      <c r="L99" s="43"/>
      <c r="M99" s="43"/>
      <c r="N99" s="43"/>
      <c r="O99" s="43"/>
      <c r="P99" s="43"/>
      <c r="Q99" s="43"/>
      <c r="R99" s="43"/>
      <c r="S99" s="43"/>
      <c r="T99" s="43"/>
      <c r="U99" s="43"/>
      <c r="V99" s="43"/>
      <c r="W99" s="43"/>
      <c r="X99" s="43"/>
      <c r="Y99" s="43"/>
      <c r="Z99" s="43"/>
    </row>
    <row r="100" spans="1:26" ht="15.75" customHeight="1">
      <c r="A100" s="43"/>
      <c r="B100" s="43"/>
      <c r="C100" s="43"/>
      <c r="D100" s="43"/>
      <c r="E100" s="43"/>
      <c r="F100" s="43"/>
      <c r="G100" s="43"/>
      <c r="H100" s="43"/>
      <c r="I100" s="43"/>
      <c r="J100" s="43"/>
      <c r="K100" s="43"/>
      <c r="L100" s="43"/>
      <c r="M100" s="43"/>
      <c r="N100" s="43"/>
      <c r="O100" s="43"/>
      <c r="P100" s="43"/>
      <c r="Q100" s="43"/>
      <c r="R100" s="43"/>
      <c r="S100" s="43"/>
      <c r="T100" s="43"/>
      <c r="U100" s="43"/>
      <c r="V100" s="43"/>
      <c r="W100" s="43"/>
      <c r="X100" s="43"/>
      <c r="Y100" s="43"/>
      <c r="Z100" s="43"/>
    </row>
    <row r="101" spans="1:26" ht="15.75" customHeight="1">
      <c r="A101" s="43"/>
      <c r="B101" s="43"/>
      <c r="C101" s="43"/>
      <c r="D101" s="43"/>
      <c r="E101" s="43"/>
      <c r="F101" s="43"/>
      <c r="G101" s="43"/>
      <c r="H101" s="43"/>
      <c r="I101" s="43"/>
      <c r="J101" s="43"/>
      <c r="K101" s="43"/>
      <c r="L101" s="43"/>
      <c r="M101" s="43"/>
      <c r="N101" s="43"/>
      <c r="O101" s="43"/>
      <c r="P101" s="43"/>
      <c r="Q101" s="43"/>
      <c r="R101" s="43"/>
      <c r="S101" s="43"/>
      <c r="T101" s="43"/>
      <c r="U101" s="43"/>
      <c r="V101" s="43"/>
      <c r="W101" s="43"/>
      <c r="X101" s="43"/>
      <c r="Y101" s="43"/>
      <c r="Z101" s="43"/>
    </row>
    <row r="102" spans="1:26" ht="15.75" customHeight="1">
      <c r="A102" s="43"/>
      <c r="B102" s="43"/>
      <c r="C102" s="43"/>
      <c r="D102" s="43"/>
      <c r="E102" s="43"/>
      <c r="F102" s="43"/>
      <c r="G102" s="43"/>
      <c r="H102" s="43"/>
      <c r="I102" s="43"/>
      <c r="J102" s="43"/>
      <c r="K102" s="43"/>
      <c r="L102" s="43"/>
      <c r="M102" s="43"/>
      <c r="N102" s="43"/>
      <c r="O102" s="43"/>
      <c r="P102" s="43"/>
      <c r="Q102" s="43"/>
      <c r="R102" s="43"/>
      <c r="S102" s="43"/>
      <c r="T102" s="43"/>
      <c r="U102" s="43"/>
      <c r="V102" s="43"/>
      <c r="W102" s="43"/>
      <c r="X102" s="43"/>
      <c r="Y102" s="43"/>
      <c r="Z102" s="43"/>
    </row>
    <row r="103" spans="1:26" ht="15.75" customHeight="1">
      <c r="A103" s="43"/>
      <c r="B103" s="43"/>
      <c r="C103" s="43"/>
      <c r="D103" s="43"/>
      <c r="E103" s="43"/>
      <c r="F103" s="43"/>
      <c r="G103" s="43"/>
      <c r="H103" s="43"/>
      <c r="I103" s="43"/>
      <c r="J103" s="43"/>
      <c r="K103" s="43"/>
      <c r="L103" s="43"/>
      <c r="M103" s="43"/>
      <c r="N103" s="43"/>
      <c r="O103" s="43"/>
      <c r="P103" s="43"/>
      <c r="Q103" s="43"/>
      <c r="R103" s="43"/>
      <c r="S103" s="43"/>
      <c r="T103" s="43"/>
      <c r="U103" s="43"/>
      <c r="V103" s="43"/>
      <c r="W103" s="43"/>
      <c r="X103" s="43"/>
      <c r="Y103" s="43"/>
      <c r="Z103" s="43"/>
    </row>
    <row r="104" spans="1:26" ht="15.75" customHeight="1">
      <c r="A104" s="43"/>
      <c r="B104" s="43"/>
      <c r="C104" s="43"/>
      <c r="D104" s="43"/>
      <c r="E104" s="43"/>
      <c r="F104" s="43"/>
      <c r="G104" s="43"/>
      <c r="H104" s="43"/>
      <c r="I104" s="43"/>
      <c r="J104" s="43"/>
      <c r="K104" s="43"/>
      <c r="L104" s="43"/>
      <c r="M104" s="43"/>
      <c r="N104" s="43"/>
      <c r="O104" s="43"/>
      <c r="P104" s="43"/>
      <c r="Q104" s="43"/>
      <c r="R104" s="43"/>
      <c r="S104" s="43"/>
      <c r="T104" s="43"/>
      <c r="U104" s="43"/>
      <c r="V104" s="43"/>
      <c r="W104" s="43"/>
      <c r="X104" s="43"/>
      <c r="Y104" s="43"/>
      <c r="Z104" s="43"/>
    </row>
    <row r="105" spans="1:26" ht="15.75" customHeight="1">
      <c r="A105" s="43"/>
      <c r="B105" s="43"/>
      <c r="C105" s="43"/>
      <c r="D105" s="43"/>
      <c r="E105" s="43"/>
      <c r="F105" s="43"/>
      <c r="G105" s="43"/>
      <c r="H105" s="43"/>
      <c r="I105" s="43"/>
      <c r="J105" s="43"/>
      <c r="K105" s="43"/>
      <c r="L105" s="43"/>
      <c r="M105" s="43"/>
      <c r="N105" s="43"/>
      <c r="O105" s="43"/>
      <c r="P105" s="43"/>
      <c r="Q105" s="43"/>
      <c r="R105" s="43"/>
      <c r="S105" s="43"/>
      <c r="T105" s="43"/>
      <c r="U105" s="43"/>
      <c r="V105" s="43"/>
      <c r="W105" s="43"/>
      <c r="X105" s="43"/>
      <c r="Y105" s="43"/>
      <c r="Z105" s="43"/>
    </row>
    <row r="106" spans="1:26" ht="15.75" customHeight="1">
      <c r="A106" s="43"/>
      <c r="B106" s="43"/>
      <c r="C106" s="43"/>
      <c r="D106" s="43"/>
      <c r="E106" s="43"/>
      <c r="F106" s="43"/>
      <c r="G106" s="43"/>
      <c r="H106" s="43"/>
      <c r="I106" s="43"/>
      <c r="J106" s="43"/>
      <c r="K106" s="43"/>
      <c r="L106" s="43"/>
      <c r="M106" s="43"/>
      <c r="N106" s="43"/>
      <c r="O106" s="43"/>
      <c r="P106" s="43"/>
      <c r="Q106" s="43"/>
      <c r="R106" s="43"/>
      <c r="S106" s="43"/>
      <c r="T106" s="43"/>
      <c r="U106" s="43"/>
      <c r="V106" s="43"/>
      <c r="W106" s="43"/>
      <c r="X106" s="43"/>
      <c r="Y106" s="43"/>
      <c r="Z106" s="43"/>
    </row>
    <row r="107" spans="1:26" ht="15.75" customHeight="1">
      <c r="A107" s="43"/>
      <c r="B107" s="43"/>
      <c r="C107" s="43"/>
      <c r="D107" s="43"/>
      <c r="E107" s="43"/>
      <c r="F107" s="43"/>
      <c r="G107" s="43"/>
      <c r="H107" s="43"/>
      <c r="I107" s="43"/>
      <c r="J107" s="43"/>
      <c r="K107" s="43"/>
      <c r="L107" s="43"/>
      <c r="M107" s="43"/>
      <c r="N107" s="43"/>
      <c r="O107" s="43"/>
      <c r="P107" s="43"/>
      <c r="Q107" s="43"/>
      <c r="R107" s="43"/>
      <c r="S107" s="43"/>
      <c r="T107" s="43"/>
      <c r="U107" s="43"/>
      <c r="V107" s="43"/>
      <c r="W107" s="43"/>
      <c r="X107" s="43"/>
      <c r="Y107" s="43"/>
      <c r="Z107" s="43"/>
    </row>
    <row r="108" spans="1:26" ht="15.75" customHeight="1">
      <c r="A108" s="43"/>
      <c r="B108" s="43"/>
      <c r="C108" s="43"/>
      <c r="D108" s="43"/>
      <c r="E108" s="43"/>
      <c r="F108" s="43"/>
      <c r="G108" s="43"/>
      <c r="H108" s="43"/>
      <c r="I108" s="43"/>
      <c r="J108" s="43"/>
      <c r="K108" s="43"/>
      <c r="L108" s="43"/>
      <c r="M108" s="43"/>
      <c r="N108" s="43"/>
      <c r="O108" s="43"/>
      <c r="P108" s="43"/>
      <c r="Q108" s="43"/>
      <c r="R108" s="43"/>
      <c r="S108" s="43"/>
      <c r="T108" s="43"/>
      <c r="U108" s="43"/>
      <c r="V108" s="43"/>
      <c r="W108" s="43"/>
      <c r="X108" s="43"/>
      <c r="Y108" s="43"/>
      <c r="Z108" s="43"/>
    </row>
    <row r="109" spans="1:26" ht="15.75" customHeight="1">
      <c r="A109" s="43"/>
      <c r="B109" s="43"/>
      <c r="C109" s="43"/>
      <c r="D109" s="43"/>
      <c r="E109" s="43"/>
      <c r="F109" s="43"/>
      <c r="G109" s="43"/>
      <c r="H109" s="43"/>
      <c r="I109" s="43"/>
      <c r="J109" s="43"/>
      <c r="K109" s="43"/>
      <c r="L109" s="43"/>
      <c r="M109" s="43"/>
      <c r="N109" s="43"/>
      <c r="O109" s="43"/>
      <c r="P109" s="43"/>
      <c r="Q109" s="43"/>
      <c r="R109" s="43"/>
      <c r="S109" s="43"/>
      <c r="T109" s="43"/>
      <c r="U109" s="43"/>
      <c r="V109" s="43"/>
      <c r="W109" s="43"/>
      <c r="X109" s="43"/>
      <c r="Y109" s="43"/>
      <c r="Z109" s="43"/>
    </row>
    <row r="110" spans="1:26" ht="15.75" customHeight="1">
      <c r="A110" s="43"/>
      <c r="B110" s="43"/>
      <c r="C110" s="43"/>
      <c r="D110" s="43"/>
      <c r="E110" s="43"/>
      <c r="F110" s="43"/>
      <c r="G110" s="43"/>
      <c r="H110" s="43"/>
      <c r="I110" s="43"/>
      <c r="J110" s="43"/>
      <c r="K110" s="43"/>
      <c r="L110" s="43"/>
      <c r="M110" s="43"/>
      <c r="N110" s="43"/>
      <c r="O110" s="43"/>
      <c r="P110" s="43"/>
      <c r="Q110" s="43"/>
      <c r="R110" s="43"/>
      <c r="S110" s="43"/>
      <c r="T110" s="43"/>
      <c r="U110" s="43"/>
      <c r="V110" s="43"/>
      <c r="W110" s="43"/>
      <c r="X110" s="43"/>
      <c r="Y110" s="43"/>
      <c r="Z110" s="43"/>
    </row>
    <row r="111" spans="1:26" ht="15.75" customHeight="1">
      <c r="A111" s="43"/>
      <c r="B111" s="43"/>
      <c r="C111" s="43"/>
      <c r="D111" s="43"/>
      <c r="E111" s="43"/>
      <c r="F111" s="43"/>
      <c r="G111" s="43"/>
      <c r="H111" s="43"/>
      <c r="I111" s="43"/>
      <c r="J111" s="43"/>
      <c r="K111" s="43"/>
      <c r="L111" s="43"/>
      <c r="M111" s="43"/>
      <c r="N111" s="43"/>
      <c r="O111" s="43"/>
      <c r="P111" s="43"/>
      <c r="Q111" s="43"/>
      <c r="R111" s="43"/>
      <c r="S111" s="43"/>
      <c r="T111" s="43"/>
      <c r="U111" s="43"/>
      <c r="V111" s="43"/>
      <c r="W111" s="43"/>
      <c r="X111" s="43"/>
      <c r="Y111" s="43"/>
      <c r="Z111" s="43"/>
    </row>
    <row r="112" spans="1:26" ht="15.75" customHeight="1">
      <c r="A112" s="43"/>
      <c r="B112" s="43"/>
      <c r="C112" s="43"/>
      <c r="D112" s="43"/>
      <c r="E112" s="43"/>
      <c r="F112" s="43"/>
      <c r="G112" s="43"/>
      <c r="H112" s="43"/>
      <c r="I112" s="43"/>
      <c r="J112" s="43"/>
      <c r="K112" s="43"/>
      <c r="L112" s="43"/>
      <c r="M112" s="43"/>
      <c r="N112" s="43"/>
      <c r="O112" s="43"/>
      <c r="P112" s="43"/>
      <c r="Q112" s="43"/>
      <c r="R112" s="43"/>
      <c r="S112" s="43"/>
      <c r="T112" s="43"/>
      <c r="U112" s="43"/>
      <c r="V112" s="43"/>
      <c r="W112" s="43"/>
      <c r="X112" s="43"/>
      <c r="Y112" s="43"/>
      <c r="Z112" s="43"/>
    </row>
    <row r="113" spans="1:26" ht="15.75" customHeight="1">
      <c r="A113" s="43"/>
      <c r="B113" s="43"/>
      <c r="C113" s="43"/>
      <c r="D113" s="43"/>
      <c r="E113" s="43"/>
      <c r="F113" s="43"/>
      <c r="G113" s="43"/>
      <c r="H113" s="43"/>
      <c r="I113" s="43"/>
      <c r="J113" s="43"/>
      <c r="K113" s="43"/>
      <c r="L113" s="43"/>
      <c r="M113" s="43"/>
      <c r="N113" s="43"/>
      <c r="O113" s="43"/>
      <c r="P113" s="43"/>
      <c r="Q113" s="43"/>
      <c r="R113" s="43"/>
      <c r="S113" s="43"/>
      <c r="T113" s="43"/>
      <c r="U113" s="43"/>
      <c r="V113" s="43"/>
      <c r="W113" s="43"/>
      <c r="X113" s="43"/>
      <c r="Y113" s="43"/>
      <c r="Z113" s="43"/>
    </row>
    <row r="114" spans="1:26" ht="15.75" customHeight="1">
      <c r="A114" s="43"/>
      <c r="B114" s="43"/>
      <c r="C114" s="43"/>
      <c r="D114" s="43"/>
      <c r="E114" s="43"/>
      <c r="F114" s="43"/>
      <c r="G114" s="43"/>
      <c r="H114" s="43"/>
      <c r="I114" s="43"/>
      <c r="J114" s="43"/>
      <c r="K114" s="43"/>
      <c r="L114" s="43"/>
      <c r="M114" s="43"/>
      <c r="N114" s="43"/>
      <c r="O114" s="43"/>
      <c r="P114" s="43"/>
      <c r="Q114" s="43"/>
      <c r="R114" s="43"/>
      <c r="S114" s="43"/>
      <c r="T114" s="43"/>
      <c r="U114" s="43"/>
      <c r="V114" s="43"/>
      <c r="W114" s="43"/>
      <c r="X114" s="43"/>
      <c r="Y114" s="43"/>
      <c r="Z114" s="43"/>
    </row>
    <row r="115" spans="1:26" ht="15.75" customHeight="1">
      <c r="A115" s="43"/>
      <c r="B115" s="43"/>
      <c r="C115" s="43"/>
      <c r="D115" s="43"/>
      <c r="E115" s="43"/>
      <c r="F115" s="43"/>
      <c r="G115" s="43"/>
      <c r="H115" s="43"/>
      <c r="I115" s="43"/>
      <c r="J115" s="43"/>
      <c r="K115" s="43"/>
      <c r="L115" s="43"/>
      <c r="M115" s="43"/>
      <c r="N115" s="43"/>
      <c r="O115" s="43"/>
      <c r="P115" s="43"/>
      <c r="Q115" s="43"/>
      <c r="R115" s="43"/>
      <c r="S115" s="43"/>
      <c r="T115" s="43"/>
      <c r="U115" s="43"/>
      <c r="V115" s="43"/>
      <c r="W115" s="43"/>
      <c r="X115" s="43"/>
      <c r="Y115" s="43"/>
      <c r="Z115" s="43"/>
    </row>
    <row r="116" spans="1:26" ht="15.75" customHeight="1">
      <c r="A116" s="43"/>
      <c r="B116" s="43"/>
      <c r="C116" s="43"/>
      <c r="D116" s="43"/>
      <c r="E116" s="43"/>
      <c r="F116" s="43"/>
      <c r="G116" s="43"/>
      <c r="H116" s="43"/>
      <c r="I116" s="43"/>
      <c r="J116" s="43"/>
      <c r="K116" s="43"/>
      <c r="L116" s="43"/>
      <c r="M116" s="43"/>
      <c r="N116" s="43"/>
      <c r="O116" s="43"/>
      <c r="P116" s="43"/>
      <c r="Q116" s="43"/>
      <c r="R116" s="43"/>
      <c r="S116" s="43"/>
      <c r="T116" s="43"/>
      <c r="U116" s="43"/>
      <c r="V116" s="43"/>
      <c r="W116" s="43"/>
      <c r="X116" s="43"/>
      <c r="Y116" s="43"/>
      <c r="Z116" s="43"/>
    </row>
    <row r="117" spans="1:26" ht="15.75" customHeight="1">
      <c r="A117" s="43"/>
      <c r="B117" s="43"/>
      <c r="C117" s="43"/>
      <c r="D117" s="43"/>
      <c r="E117" s="43"/>
      <c r="F117" s="43"/>
      <c r="G117" s="43"/>
      <c r="H117" s="43"/>
      <c r="I117" s="43"/>
      <c r="J117" s="43"/>
      <c r="K117" s="43"/>
      <c r="L117" s="43"/>
      <c r="M117" s="43"/>
      <c r="N117" s="43"/>
      <c r="O117" s="43"/>
      <c r="P117" s="43"/>
      <c r="Q117" s="43"/>
      <c r="R117" s="43"/>
      <c r="S117" s="43"/>
      <c r="T117" s="43"/>
      <c r="U117" s="43"/>
      <c r="V117" s="43"/>
      <c r="W117" s="43"/>
      <c r="X117" s="43"/>
      <c r="Y117" s="43"/>
      <c r="Z117" s="43"/>
    </row>
    <row r="118" spans="1:26" ht="15.75" customHeight="1">
      <c r="A118" s="43"/>
      <c r="B118" s="43"/>
      <c r="C118" s="43"/>
      <c r="D118" s="43"/>
      <c r="E118" s="43"/>
      <c r="F118" s="43"/>
      <c r="G118" s="43"/>
      <c r="H118" s="43"/>
      <c r="I118" s="43"/>
      <c r="J118" s="43"/>
      <c r="K118" s="43"/>
      <c r="L118" s="43"/>
      <c r="M118" s="43"/>
      <c r="N118" s="43"/>
      <c r="O118" s="43"/>
      <c r="P118" s="43"/>
      <c r="Q118" s="43"/>
      <c r="R118" s="43"/>
      <c r="S118" s="43"/>
      <c r="T118" s="43"/>
      <c r="U118" s="43"/>
      <c r="V118" s="43"/>
      <c r="W118" s="43"/>
      <c r="X118" s="43"/>
      <c r="Y118" s="43"/>
      <c r="Z118" s="43"/>
    </row>
    <row r="119" spans="1:26" ht="15.75" customHeight="1">
      <c r="A119" s="43"/>
      <c r="B119" s="43"/>
      <c r="C119" s="43"/>
      <c r="D119" s="43"/>
      <c r="E119" s="43"/>
      <c r="F119" s="43"/>
      <c r="G119" s="43"/>
      <c r="H119" s="43"/>
      <c r="I119" s="43"/>
      <c r="J119" s="43"/>
      <c r="K119" s="43"/>
      <c r="L119" s="43"/>
      <c r="M119" s="43"/>
      <c r="N119" s="43"/>
      <c r="O119" s="43"/>
      <c r="P119" s="43"/>
      <c r="Q119" s="43"/>
      <c r="R119" s="43"/>
      <c r="S119" s="43"/>
      <c r="T119" s="43"/>
      <c r="U119" s="43"/>
      <c r="V119" s="43"/>
      <c r="W119" s="43"/>
      <c r="X119" s="43"/>
      <c r="Y119" s="43"/>
      <c r="Z119" s="43"/>
    </row>
    <row r="120" spans="1:26" ht="15.75" customHeight="1">
      <c r="A120" s="43"/>
      <c r="B120" s="43"/>
      <c r="C120" s="43"/>
      <c r="D120" s="43"/>
      <c r="E120" s="43"/>
      <c r="F120" s="43"/>
      <c r="G120" s="43"/>
      <c r="H120" s="43"/>
      <c r="I120" s="43"/>
      <c r="J120" s="43"/>
      <c r="K120" s="43"/>
      <c r="L120" s="43"/>
      <c r="M120" s="43"/>
      <c r="N120" s="43"/>
      <c r="O120" s="43"/>
      <c r="P120" s="43"/>
      <c r="Q120" s="43"/>
      <c r="R120" s="43"/>
      <c r="S120" s="43"/>
      <c r="T120" s="43"/>
      <c r="U120" s="43"/>
      <c r="V120" s="43"/>
      <c r="W120" s="43"/>
      <c r="X120" s="43"/>
      <c r="Y120" s="43"/>
      <c r="Z120" s="43"/>
    </row>
    <row r="121" spans="1:26" ht="15.75" customHeight="1">
      <c r="A121" s="43"/>
      <c r="B121" s="43"/>
      <c r="C121" s="43"/>
      <c r="D121" s="43"/>
      <c r="E121" s="43"/>
      <c r="F121" s="43"/>
      <c r="G121" s="43"/>
      <c r="H121" s="43"/>
      <c r="I121" s="43"/>
      <c r="J121" s="43"/>
      <c r="K121" s="43"/>
      <c r="L121" s="43"/>
      <c r="M121" s="43"/>
      <c r="N121" s="43"/>
      <c r="O121" s="43"/>
      <c r="P121" s="43"/>
      <c r="Q121" s="43"/>
      <c r="R121" s="43"/>
      <c r="S121" s="43"/>
      <c r="T121" s="43"/>
      <c r="U121" s="43"/>
      <c r="V121" s="43"/>
      <c r="W121" s="43"/>
      <c r="X121" s="43"/>
      <c r="Y121" s="43"/>
      <c r="Z121" s="43"/>
    </row>
    <row r="122" spans="1:26" ht="15.75" customHeight="1">
      <c r="A122" s="43"/>
      <c r="B122" s="43"/>
      <c r="C122" s="43"/>
      <c r="D122" s="43"/>
      <c r="E122" s="43"/>
      <c r="F122" s="43"/>
      <c r="G122" s="43"/>
      <c r="H122" s="43"/>
      <c r="I122" s="43"/>
      <c r="J122" s="43"/>
      <c r="K122" s="43"/>
      <c r="L122" s="43"/>
      <c r="M122" s="43"/>
      <c r="N122" s="43"/>
      <c r="O122" s="43"/>
      <c r="P122" s="43"/>
      <c r="Q122" s="43"/>
      <c r="R122" s="43"/>
      <c r="S122" s="43"/>
      <c r="T122" s="43"/>
      <c r="U122" s="43"/>
      <c r="V122" s="43"/>
      <c r="W122" s="43"/>
      <c r="X122" s="43"/>
      <c r="Y122" s="43"/>
      <c r="Z122" s="43"/>
    </row>
    <row r="123" spans="1:26" ht="15.75" customHeight="1">
      <c r="A123" s="43"/>
      <c r="B123" s="43"/>
      <c r="C123" s="43"/>
      <c r="D123" s="43"/>
      <c r="E123" s="43"/>
      <c r="F123" s="43"/>
      <c r="G123" s="43"/>
      <c r="H123" s="43"/>
      <c r="I123" s="43"/>
      <c r="J123" s="43"/>
      <c r="K123" s="43"/>
      <c r="L123" s="43"/>
      <c r="M123" s="43"/>
      <c r="N123" s="43"/>
      <c r="O123" s="43"/>
      <c r="P123" s="43"/>
      <c r="Q123" s="43"/>
      <c r="R123" s="43"/>
      <c r="S123" s="43"/>
      <c r="T123" s="43"/>
      <c r="U123" s="43"/>
      <c r="V123" s="43"/>
      <c r="W123" s="43"/>
      <c r="X123" s="43"/>
      <c r="Y123" s="43"/>
      <c r="Z123" s="43"/>
    </row>
    <row r="124" spans="1:26" ht="15.75" customHeight="1">
      <c r="A124" s="43"/>
      <c r="B124" s="43"/>
      <c r="C124" s="43"/>
      <c r="D124" s="43"/>
      <c r="E124" s="43"/>
      <c r="F124" s="43"/>
      <c r="G124" s="43"/>
      <c r="H124" s="43"/>
      <c r="I124" s="43"/>
      <c r="J124" s="43"/>
      <c r="K124" s="43"/>
      <c r="L124" s="43"/>
      <c r="M124" s="43"/>
      <c r="N124" s="43"/>
      <c r="O124" s="43"/>
      <c r="P124" s="43"/>
      <c r="Q124" s="43"/>
      <c r="R124" s="43"/>
      <c r="S124" s="43"/>
      <c r="T124" s="43"/>
      <c r="U124" s="43"/>
      <c r="V124" s="43"/>
      <c r="W124" s="43"/>
      <c r="X124" s="43"/>
      <c r="Y124" s="43"/>
      <c r="Z124" s="43"/>
    </row>
    <row r="125" spans="1:26" ht="15.75" customHeight="1">
      <c r="A125" s="43"/>
      <c r="B125" s="43"/>
      <c r="C125" s="43"/>
      <c r="D125" s="43"/>
      <c r="E125" s="43"/>
      <c r="F125" s="43"/>
      <c r="G125" s="43"/>
      <c r="H125" s="43"/>
      <c r="I125" s="43"/>
      <c r="J125" s="43"/>
      <c r="K125" s="43"/>
      <c r="L125" s="43"/>
      <c r="M125" s="43"/>
      <c r="N125" s="43"/>
      <c r="O125" s="43"/>
      <c r="P125" s="43"/>
      <c r="Q125" s="43"/>
      <c r="R125" s="43"/>
      <c r="S125" s="43"/>
      <c r="T125" s="43"/>
      <c r="U125" s="43"/>
      <c r="V125" s="43"/>
      <c r="W125" s="43"/>
      <c r="X125" s="43"/>
      <c r="Y125" s="43"/>
      <c r="Z125" s="43"/>
    </row>
    <row r="126" spans="1:26" ht="15.75" customHeight="1">
      <c r="A126" s="43"/>
      <c r="B126" s="43"/>
      <c r="C126" s="43"/>
      <c r="D126" s="43"/>
      <c r="E126" s="43"/>
      <c r="F126" s="43"/>
      <c r="G126" s="43"/>
      <c r="H126" s="43"/>
      <c r="I126" s="43"/>
      <c r="J126" s="43"/>
      <c r="K126" s="43"/>
      <c r="L126" s="43"/>
      <c r="M126" s="43"/>
      <c r="N126" s="43"/>
      <c r="O126" s="43"/>
      <c r="P126" s="43"/>
      <c r="Q126" s="43"/>
      <c r="R126" s="43"/>
      <c r="S126" s="43"/>
      <c r="T126" s="43"/>
      <c r="U126" s="43"/>
      <c r="V126" s="43"/>
      <c r="W126" s="43"/>
      <c r="X126" s="43"/>
      <c r="Y126" s="43"/>
      <c r="Z126" s="43"/>
    </row>
    <row r="127" spans="1:26" ht="15.75" customHeight="1">
      <c r="A127" s="43"/>
      <c r="B127" s="43"/>
      <c r="C127" s="43"/>
      <c r="D127" s="43"/>
      <c r="E127" s="43"/>
      <c r="F127" s="43"/>
      <c r="G127" s="43"/>
      <c r="H127" s="43"/>
      <c r="I127" s="43"/>
      <c r="J127" s="43"/>
      <c r="K127" s="43"/>
      <c r="L127" s="43"/>
      <c r="M127" s="43"/>
      <c r="N127" s="43"/>
      <c r="O127" s="43"/>
      <c r="P127" s="43"/>
      <c r="Q127" s="43"/>
      <c r="R127" s="43"/>
      <c r="S127" s="43"/>
      <c r="T127" s="43"/>
      <c r="U127" s="43"/>
      <c r="V127" s="43"/>
      <c r="W127" s="43"/>
      <c r="X127" s="43"/>
      <c r="Y127" s="43"/>
      <c r="Z127" s="43"/>
    </row>
    <row r="128" spans="1:26" ht="15.75" customHeight="1">
      <c r="A128" s="43"/>
      <c r="B128" s="43"/>
      <c r="C128" s="43"/>
      <c r="D128" s="43"/>
      <c r="E128" s="43"/>
      <c r="F128" s="43"/>
      <c r="G128" s="43"/>
      <c r="H128" s="43"/>
      <c r="I128" s="43"/>
      <c r="J128" s="43"/>
      <c r="K128" s="43"/>
      <c r="L128" s="43"/>
      <c r="M128" s="43"/>
      <c r="N128" s="43"/>
      <c r="O128" s="43"/>
      <c r="P128" s="43"/>
      <c r="Q128" s="43"/>
      <c r="R128" s="43"/>
      <c r="S128" s="43"/>
      <c r="T128" s="43"/>
      <c r="U128" s="43"/>
      <c r="V128" s="43"/>
      <c r="W128" s="43"/>
      <c r="X128" s="43"/>
      <c r="Y128" s="43"/>
      <c r="Z128" s="43"/>
    </row>
    <row r="129" spans="1:26" ht="15.75" customHeight="1">
      <c r="A129" s="43"/>
      <c r="B129" s="43"/>
      <c r="C129" s="43"/>
      <c r="D129" s="43"/>
      <c r="E129" s="43"/>
      <c r="F129" s="43"/>
      <c r="G129" s="43"/>
      <c r="H129" s="43"/>
      <c r="I129" s="43"/>
      <c r="J129" s="43"/>
      <c r="K129" s="43"/>
      <c r="L129" s="43"/>
      <c r="M129" s="43"/>
      <c r="N129" s="43"/>
      <c r="O129" s="43"/>
      <c r="P129" s="43"/>
      <c r="Q129" s="43"/>
      <c r="R129" s="43"/>
      <c r="S129" s="43"/>
      <c r="T129" s="43"/>
      <c r="U129" s="43"/>
      <c r="V129" s="43"/>
      <c r="W129" s="43"/>
      <c r="X129" s="43"/>
      <c r="Y129" s="43"/>
      <c r="Z129" s="43"/>
    </row>
    <row r="130" spans="1:26" ht="15.75" customHeight="1">
      <c r="A130" s="43"/>
      <c r="B130" s="43"/>
      <c r="C130" s="43"/>
      <c r="D130" s="43"/>
      <c r="E130" s="43"/>
      <c r="F130" s="43"/>
      <c r="G130" s="43"/>
      <c r="H130" s="43"/>
      <c r="I130" s="43"/>
      <c r="J130" s="43"/>
      <c r="K130" s="43"/>
      <c r="L130" s="43"/>
      <c r="M130" s="43"/>
      <c r="N130" s="43"/>
      <c r="O130" s="43"/>
      <c r="P130" s="43"/>
      <c r="Q130" s="43"/>
      <c r="R130" s="43"/>
      <c r="S130" s="43"/>
      <c r="T130" s="43"/>
      <c r="U130" s="43"/>
      <c r="V130" s="43"/>
      <c r="W130" s="43"/>
      <c r="X130" s="43"/>
      <c r="Y130" s="43"/>
      <c r="Z130" s="43"/>
    </row>
    <row r="131" spans="1:26" ht="15.75" customHeight="1">
      <c r="A131" s="43"/>
      <c r="B131" s="43"/>
      <c r="C131" s="43"/>
      <c r="D131" s="43"/>
      <c r="E131" s="43"/>
      <c r="F131" s="43"/>
      <c r="G131" s="43"/>
      <c r="H131" s="43"/>
      <c r="I131" s="43"/>
      <c r="J131" s="43"/>
      <c r="K131" s="43"/>
      <c r="L131" s="43"/>
      <c r="M131" s="43"/>
      <c r="N131" s="43"/>
      <c r="O131" s="43"/>
      <c r="P131" s="43"/>
      <c r="Q131" s="43"/>
      <c r="R131" s="43"/>
      <c r="S131" s="43"/>
      <c r="T131" s="43"/>
      <c r="U131" s="43"/>
      <c r="V131" s="43"/>
      <c r="W131" s="43"/>
      <c r="X131" s="43"/>
      <c r="Y131" s="43"/>
      <c r="Z131" s="43"/>
    </row>
    <row r="132" spans="1:26" ht="15.75" customHeight="1">
      <c r="A132" s="43"/>
      <c r="B132" s="43"/>
      <c r="C132" s="43"/>
      <c r="D132" s="43"/>
      <c r="E132" s="43"/>
      <c r="F132" s="43"/>
      <c r="G132" s="43"/>
      <c r="H132" s="43"/>
      <c r="I132" s="43"/>
      <c r="J132" s="43"/>
      <c r="K132" s="43"/>
      <c r="L132" s="43"/>
      <c r="M132" s="43"/>
      <c r="N132" s="43"/>
      <c r="O132" s="43"/>
      <c r="P132" s="43"/>
      <c r="Q132" s="43"/>
      <c r="R132" s="43"/>
      <c r="S132" s="43"/>
      <c r="T132" s="43"/>
      <c r="U132" s="43"/>
      <c r="V132" s="43"/>
      <c r="W132" s="43"/>
      <c r="X132" s="43"/>
      <c r="Y132" s="43"/>
      <c r="Z132" s="43"/>
    </row>
    <row r="133" spans="1:26" ht="15.75" customHeight="1">
      <c r="A133" s="43"/>
      <c r="B133" s="43"/>
      <c r="C133" s="43"/>
      <c r="D133" s="43"/>
      <c r="E133" s="43"/>
      <c r="F133" s="43"/>
      <c r="G133" s="43"/>
      <c r="H133" s="43"/>
      <c r="I133" s="43"/>
      <c r="J133" s="43"/>
      <c r="K133" s="43"/>
      <c r="L133" s="43"/>
      <c r="M133" s="43"/>
      <c r="N133" s="43"/>
      <c r="O133" s="43"/>
      <c r="P133" s="43"/>
      <c r="Q133" s="43"/>
      <c r="R133" s="43"/>
      <c r="S133" s="43"/>
      <c r="T133" s="43"/>
      <c r="U133" s="43"/>
      <c r="V133" s="43"/>
      <c r="W133" s="43"/>
      <c r="X133" s="43"/>
      <c r="Y133" s="43"/>
      <c r="Z133" s="43"/>
    </row>
    <row r="134" spans="1:26" ht="15.75" customHeight="1">
      <c r="A134" s="43"/>
      <c r="B134" s="43"/>
      <c r="C134" s="43"/>
      <c r="D134" s="43"/>
      <c r="E134" s="43"/>
      <c r="F134" s="43"/>
      <c r="G134" s="43"/>
      <c r="H134" s="43"/>
      <c r="I134" s="43"/>
      <c r="J134" s="43"/>
      <c r="K134" s="43"/>
      <c r="L134" s="43"/>
      <c r="M134" s="43"/>
      <c r="N134" s="43"/>
      <c r="O134" s="43"/>
      <c r="P134" s="43"/>
      <c r="Q134" s="43"/>
      <c r="R134" s="43"/>
      <c r="S134" s="43"/>
      <c r="T134" s="43"/>
      <c r="U134" s="43"/>
      <c r="V134" s="43"/>
      <c r="W134" s="43"/>
      <c r="X134" s="43"/>
      <c r="Y134" s="43"/>
      <c r="Z134" s="43"/>
    </row>
    <row r="135" spans="1:26" ht="15.75" customHeight="1">
      <c r="A135" s="43"/>
      <c r="B135" s="43"/>
      <c r="C135" s="43"/>
      <c r="D135" s="43"/>
      <c r="E135" s="43"/>
      <c r="F135" s="43"/>
      <c r="G135" s="43"/>
      <c r="H135" s="43"/>
      <c r="I135" s="43"/>
      <c r="J135" s="43"/>
      <c r="K135" s="43"/>
      <c r="L135" s="43"/>
      <c r="M135" s="43"/>
      <c r="N135" s="43"/>
      <c r="O135" s="43"/>
      <c r="P135" s="43"/>
      <c r="Q135" s="43"/>
      <c r="R135" s="43"/>
      <c r="S135" s="43"/>
      <c r="T135" s="43"/>
      <c r="U135" s="43"/>
      <c r="V135" s="43"/>
      <c r="W135" s="43"/>
      <c r="X135" s="43"/>
      <c r="Y135" s="43"/>
      <c r="Z135" s="43"/>
    </row>
    <row r="136" spans="1:26" ht="15.75" customHeight="1">
      <c r="A136" s="43"/>
      <c r="B136" s="43"/>
      <c r="C136" s="43"/>
      <c r="D136" s="43"/>
      <c r="E136" s="43"/>
      <c r="F136" s="43"/>
      <c r="G136" s="43"/>
      <c r="H136" s="43"/>
      <c r="I136" s="43"/>
      <c r="J136" s="43"/>
      <c r="K136" s="43"/>
      <c r="L136" s="43"/>
      <c r="M136" s="43"/>
      <c r="N136" s="43"/>
      <c r="O136" s="43"/>
      <c r="P136" s="43"/>
      <c r="Q136" s="43"/>
      <c r="R136" s="43"/>
      <c r="S136" s="43"/>
      <c r="T136" s="43"/>
      <c r="U136" s="43"/>
      <c r="V136" s="43"/>
      <c r="W136" s="43"/>
      <c r="X136" s="43"/>
      <c r="Y136" s="43"/>
      <c r="Z136" s="43"/>
    </row>
    <row r="137" spans="1:26" ht="15.75" customHeight="1">
      <c r="A137" s="43"/>
      <c r="B137" s="43"/>
      <c r="C137" s="43"/>
      <c r="D137" s="43"/>
      <c r="E137" s="43"/>
      <c r="F137" s="43"/>
      <c r="G137" s="43"/>
      <c r="H137" s="43"/>
      <c r="I137" s="43"/>
      <c r="J137" s="43"/>
      <c r="K137" s="43"/>
      <c r="L137" s="43"/>
      <c r="M137" s="43"/>
      <c r="N137" s="43"/>
      <c r="O137" s="43"/>
      <c r="P137" s="43"/>
      <c r="Q137" s="43"/>
      <c r="R137" s="43"/>
      <c r="S137" s="43"/>
      <c r="T137" s="43"/>
      <c r="U137" s="43"/>
      <c r="V137" s="43"/>
      <c r="W137" s="43"/>
      <c r="X137" s="43"/>
      <c r="Y137" s="43"/>
      <c r="Z137" s="43"/>
    </row>
    <row r="138" spans="1:26" ht="15.75" customHeight="1">
      <c r="A138" s="43"/>
      <c r="B138" s="43"/>
      <c r="C138" s="43"/>
      <c r="D138" s="43"/>
      <c r="E138" s="43"/>
      <c r="F138" s="43"/>
      <c r="G138" s="43"/>
      <c r="H138" s="43"/>
      <c r="I138" s="43"/>
      <c r="J138" s="43"/>
      <c r="K138" s="43"/>
      <c r="L138" s="43"/>
      <c r="M138" s="43"/>
      <c r="N138" s="43"/>
      <c r="O138" s="43"/>
      <c r="P138" s="43"/>
      <c r="Q138" s="43"/>
      <c r="R138" s="43"/>
      <c r="S138" s="43"/>
      <c r="T138" s="43"/>
      <c r="U138" s="43"/>
      <c r="V138" s="43"/>
      <c r="W138" s="43"/>
      <c r="X138" s="43"/>
      <c r="Y138" s="43"/>
      <c r="Z138" s="43"/>
    </row>
    <row r="139" spans="1:26" ht="15.75" customHeight="1">
      <c r="A139" s="43"/>
      <c r="B139" s="43"/>
      <c r="C139" s="43"/>
      <c r="D139" s="43"/>
      <c r="E139" s="43"/>
      <c r="F139" s="43"/>
      <c r="G139" s="43"/>
      <c r="H139" s="43"/>
      <c r="I139" s="43"/>
      <c r="J139" s="43"/>
      <c r="K139" s="43"/>
      <c r="L139" s="43"/>
      <c r="M139" s="43"/>
      <c r="N139" s="43"/>
      <c r="O139" s="43"/>
      <c r="P139" s="43"/>
      <c r="Q139" s="43"/>
      <c r="R139" s="43"/>
      <c r="S139" s="43"/>
      <c r="T139" s="43"/>
      <c r="U139" s="43"/>
      <c r="V139" s="43"/>
      <c r="W139" s="43"/>
      <c r="X139" s="43"/>
      <c r="Y139" s="43"/>
      <c r="Z139" s="43"/>
    </row>
    <row r="140" spans="1:26" ht="15.75" customHeight="1">
      <c r="A140" s="43"/>
      <c r="B140" s="43"/>
      <c r="C140" s="43"/>
      <c r="D140" s="43"/>
      <c r="E140" s="43"/>
      <c r="F140" s="43"/>
      <c r="G140" s="43"/>
      <c r="H140" s="43"/>
      <c r="I140" s="43"/>
      <c r="J140" s="43"/>
      <c r="K140" s="43"/>
      <c r="L140" s="43"/>
      <c r="M140" s="43"/>
      <c r="N140" s="43"/>
      <c r="O140" s="43"/>
      <c r="P140" s="43"/>
      <c r="Q140" s="43"/>
      <c r="R140" s="43"/>
      <c r="S140" s="43"/>
      <c r="T140" s="43"/>
      <c r="U140" s="43"/>
      <c r="V140" s="43"/>
      <c r="W140" s="43"/>
      <c r="X140" s="43"/>
      <c r="Y140" s="43"/>
      <c r="Z140" s="43"/>
    </row>
    <row r="141" spans="1:26" ht="15.75" customHeight="1">
      <c r="A141" s="43"/>
      <c r="B141" s="43"/>
      <c r="C141" s="43"/>
      <c r="D141" s="43"/>
      <c r="E141" s="43"/>
      <c r="F141" s="43"/>
      <c r="G141" s="43"/>
      <c r="H141" s="43"/>
      <c r="I141" s="43"/>
      <c r="J141" s="43"/>
      <c r="K141" s="43"/>
      <c r="L141" s="43"/>
      <c r="M141" s="43"/>
      <c r="N141" s="43"/>
      <c r="O141" s="43"/>
      <c r="P141" s="43"/>
      <c r="Q141" s="43"/>
      <c r="R141" s="43"/>
      <c r="S141" s="43"/>
      <c r="T141" s="43"/>
      <c r="U141" s="43"/>
      <c r="V141" s="43"/>
      <c r="W141" s="43"/>
      <c r="X141" s="43"/>
      <c r="Y141" s="43"/>
      <c r="Z141" s="43"/>
    </row>
    <row r="142" spans="1:26" ht="15.75" customHeight="1">
      <c r="A142" s="43"/>
      <c r="B142" s="43"/>
      <c r="C142" s="43"/>
      <c r="D142" s="43"/>
      <c r="E142" s="43"/>
      <c r="F142" s="43"/>
      <c r="G142" s="43"/>
      <c r="H142" s="43"/>
      <c r="I142" s="43"/>
      <c r="J142" s="43"/>
      <c r="K142" s="43"/>
      <c r="L142" s="43"/>
      <c r="M142" s="43"/>
      <c r="N142" s="43"/>
      <c r="O142" s="43"/>
      <c r="P142" s="43"/>
      <c r="Q142" s="43"/>
      <c r="R142" s="43"/>
      <c r="S142" s="43"/>
      <c r="T142" s="43"/>
      <c r="U142" s="43"/>
      <c r="V142" s="43"/>
      <c r="W142" s="43"/>
      <c r="X142" s="43"/>
      <c r="Y142" s="43"/>
      <c r="Z142" s="43"/>
    </row>
    <row r="143" spans="1:26" ht="15.75" customHeight="1">
      <c r="A143" s="43"/>
      <c r="B143" s="43"/>
      <c r="C143" s="43"/>
      <c r="D143" s="43"/>
      <c r="E143" s="43"/>
      <c r="F143" s="43"/>
      <c r="G143" s="43"/>
      <c r="H143" s="43"/>
      <c r="I143" s="43"/>
      <c r="J143" s="43"/>
      <c r="K143" s="43"/>
      <c r="L143" s="43"/>
      <c r="M143" s="43"/>
      <c r="N143" s="43"/>
      <c r="O143" s="43"/>
      <c r="P143" s="43"/>
      <c r="Q143" s="43"/>
      <c r="R143" s="43"/>
      <c r="S143" s="43"/>
      <c r="T143" s="43"/>
      <c r="U143" s="43"/>
      <c r="V143" s="43"/>
      <c r="W143" s="43"/>
      <c r="X143" s="43"/>
      <c r="Y143" s="43"/>
      <c r="Z143" s="43"/>
    </row>
    <row r="144" spans="1:26" ht="15.75" customHeight="1">
      <c r="A144" s="43"/>
      <c r="B144" s="43"/>
      <c r="C144" s="43"/>
      <c r="D144" s="43"/>
      <c r="E144" s="43"/>
      <c r="F144" s="43"/>
      <c r="G144" s="43"/>
      <c r="H144" s="43"/>
      <c r="I144" s="43"/>
      <c r="J144" s="43"/>
      <c r="K144" s="43"/>
      <c r="L144" s="43"/>
      <c r="M144" s="43"/>
      <c r="N144" s="43"/>
      <c r="O144" s="43"/>
      <c r="P144" s="43"/>
      <c r="Q144" s="43"/>
      <c r="R144" s="43"/>
      <c r="S144" s="43"/>
      <c r="T144" s="43"/>
      <c r="U144" s="43"/>
      <c r="V144" s="43"/>
      <c r="W144" s="43"/>
      <c r="X144" s="43"/>
      <c r="Y144" s="43"/>
      <c r="Z144" s="43"/>
    </row>
    <row r="145" spans="1:26" ht="15.75" customHeight="1">
      <c r="A145" s="43"/>
      <c r="B145" s="43"/>
      <c r="C145" s="43"/>
      <c r="D145" s="43"/>
      <c r="E145" s="43"/>
      <c r="F145" s="43"/>
      <c r="G145" s="43"/>
      <c r="H145" s="43"/>
      <c r="I145" s="43"/>
      <c r="J145" s="43"/>
      <c r="K145" s="43"/>
      <c r="L145" s="43"/>
      <c r="M145" s="43"/>
      <c r="N145" s="43"/>
      <c r="O145" s="43"/>
      <c r="P145" s="43"/>
      <c r="Q145" s="43"/>
      <c r="R145" s="43"/>
      <c r="S145" s="43"/>
      <c r="T145" s="43"/>
      <c r="U145" s="43"/>
      <c r="V145" s="43"/>
      <c r="W145" s="43"/>
      <c r="X145" s="43"/>
      <c r="Y145" s="43"/>
      <c r="Z145" s="43"/>
    </row>
    <row r="146" spans="1:26" ht="15.75" customHeight="1">
      <c r="A146" s="43"/>
      <c r="B146" s="43"/>
      <c r="C146" s="43"/>
      <c r="D146" s="43"/>
      <c r="E146" s="43"/>
      <c r="F146" s="43"/>
      <c r="G146" s="43"/>
      <c r="H146" s="43"/>
      <c r="I146" s="43"/>
      <c r="J146" s="43"/>
      <c r="K146" s="43"/>
      <c r="L146" s="43"/>
      <c r="M146" s="43"/>
      <c r="N146" s="43"/>
      <c r="O146" s="43"/>
      <c r="P146" s="43"/>
      <c r="Q146" s="43"/>
      <c r="R146" s="43"/>
      <c r="S146" s="43"/>
      <c r="T146" s="43"/>
      <c r="U146" s="43"/>
      <c r="V146" s="43"/>
      <c r="W146" s="43"/>
      <c r="X146" s="43"/>
      <c r="Y146" s="43"/>
      <c r="Z146" s="43"/>
    </row>
    <row r="147" spans="1:26" ht="15.75" customHeight="1">
      <c r="A147" s="43"/>
      <c r="B147" s="43"/>
      <c r="C147" s="43"/>
      <c r="D147" s="43"/>
      <c r="E147" s="43"/>
      <c r="F147" s="43"/>
      <c r="G147" s="43"/>
      <c r="H147" s="43"/>
      <c r="I147" s="43"/>
      <c r="J147" s="43"/>
      <c r="K147" s="43"/>
      <c r="L147" s="43"/>
      <c r="M147" s="43"/>
      <c r="N147" s="43"/>
      <c r="O147" s="43"/>
      <c r="P147" s="43"/>
      <c r="Q147" s="43"/>
      <c r="R147" s="43"/>
      <c r="S147" s="43"/>
      <c r="T147" s="43"/>
      <c r="U147" s="43"/>
      <c r="V147" s="43"/>
      <c r="W147" s="43"/>
      <c r="X147" s="43"/>
      <c r="Y147" s="43"/>
      <c r="Z147" s="43"/>
    </row>
    <row r="148" spans="1:26" ht="15.75" customHeight="1">
      <c r="A148" s="43"/>
      <c r="B148" s="43"/>
      <c r="C148" s="43"/>
      <c r="D148" s="43"/>
      <c r="E148" s="43"/>
      <c r="F148" s="43"/>
      <c r="G148" s="43"/>
      <c r="H148" s="43"/>
      <c r="I148" s="43"/>
      <c r="J148" s="43"/>
      <c r="K148" s="43"/>
      <c r="L148" s="43"/>
      <c r="M148" s="43"/>
      <c r="N148" s="43"/>
      <c r="O148" s="43"/>
      <c r="P148" s="43"/>
      <c r="Q148" s="43"/>
      <c r="R148" s="43"/>
      <c r="S148" s="43"/>
      <c r="T148" s="43"/>
      <c r="U148" s="43"/>
      <c r="V148" s="43"/>
      <c r="W148" s="43"/>
      <c r="X148" s="43"/>
      <c r="Y148" s="43"/>
      <c r="Z148" s="43"/>
    </row>
    <row r="149" spans="1:26" ht="15.75" customHeight="1">
      <c r="A149" s="43"/>
      <c r="B149" s="43"/>
      <c r="C149" s="43"/>
      <c r="D149" s="43"/>
      <c r="E149" s="43"/>
      <c r="F149" s="43"/>
      <c r="G149" s="43"/>
      <c r="H149" s="43"/>
      <c r="I149" s="43"/>
      <c r="J149" s="43"/>
      <c r="K149" s="43"/>
      <c r="L149" s="43"/>
      <c r="M149" s="43"/>
      <c r="N149" s="43"/>
      <c r="O149" s="43"/>
      <c r="P149" s="43"/>
      <c r="Q149" s="43"/>
      <c r="R149" s="43"/>
      <c r="S149" s="43"/>
      <c r="T149" s="43"/>
      <c r="U149" s="43"/>
      <c r="V149" s="43"/>
      <c r="W149" s="43"/>
      <c r="X149" s="43"/>
      <c r="Y149" s="43"/>
      <c r="Z149" s="43"/>
    </row>
    <row r="150" spans="1:26" ht="15.75" customHeight="1">
      <c r="A150" s="43"/>
      <c r="B150" s="43"/>
      <c r="C150" s="43"/>
      <c r="D150" s="43"/>
      <c r="E150" s="43"/>
      <c r="F150" s="43"/>
      <c r="G150" s="43"/>
      <c r="H150" s="43"/>
      <c r="I150" s="43"/>
      <c r="J150" s="43"/>
      <c r="K150" s="43"/>
      <c r="L150" s="43"/>
      <c r="M150" s="43"/>
      <c r="N150" s="43"/>
      <c r="O150" s="43"/>
      <c r="P150" s="43"/>
      <c r="Q150" s="43"/>
      <c r="R150" s="43"/>
      <c r="S150" s="43"/>
      <c r="T150" s="43"/>
      <c r="U150" s="43"/>
      <c r="V150" s="43"/>
      <c r="W150" s="43"/>
      <c r="X150" s="43"/>
      <c r="Y150" s="43"/>
      <c r="Z150" s="43"/>
    </row>
    <row r="151" spans="1:26" ht="15.75" customHeight="1">
      <c r="A151" s="43"/>
      <c r="B151" s="43"/>
      <c r="C151" s="43"/>
      <c r="D151" s="43"/>
      <c r="E151" s="43"/>
      <c r="F151" s="43"/>
      <c r="G151" s="43"/>
      <c r="H151" s="43"/>
      <c r="I151" s="43"/>
      <c r="J151" s="43"/>
      <c r="K151" s="43"/>
      <c r="L151" s="43"/>
      <c r="M151" s="43"/>
      <c r="N151" s="43"/>
      <c r="O151" s="43"/>
      <c r="P151" s="43"/>
      <c r="Q151" s="43"/>
      <c r="R151" s="43"/>
      <c r="S151" s="43"/>
      <c r="T151" s="43"/>
      <c r="U151" s="43"/>
      <c r="V151" s="43"/>
      <c r="W151" s="43"/>
      <c r="X151" s="43"/>
      <c r="Y151" s="43"/>
      <c r="Z151" s="43"/>
    </row>
    <row r="152" spans="1:26" ht="15.75" customHeight="1">
      <c r="A152" s="43"/>
      <c r="B152" s="43"/>
      <c r="C152" s="43"/>
      <c r="D152" s="43"/>
      <c r="E152" s="43"/>
      <c r="F152" s="43"/>
      <c r="G152" s="43"/>
      <c r="H152" s="43"/>
      <c r="I152" s="43"/>
      <c r="J152" s="43"/>
      <c r="K152" s="43"/>
      <c r="L152" s="43"/>
      <c r="M152" s="43"/>
      <c r="N152" s="43"/>
      <c r="O152" s="43"/>
      <c r="P152" s="43"/>
      <c r="Q152" s="43"/>
      <c r="R152" s="43"/>
      <c r="S152" s="43"/>
      <c r="T152" s="43"/>
      <c r="U152" s="43"/>
      <c r="V152" s="43"/>
      <c r="W152" s="43"/>
      <c r="X152" s="43"/>
      <c r="Y152" s="43"/>
      <c r="Z152" s="43"/>
    </row>
    <row r="153" spans="1:26" ht="15.75" customHeight="1">
      <c r="A153" s="43"/>
      <c r="B153" s="43"/>
      <c r="C153" s="43"/>
      <c r="D153" s="43"/>
      <c r="E153" s="43"/>
      <c r="F153" s="43"/>
      <c r="G153" s="43"/>
      <c r="H153" s="43"/>
      <c r="I153" s="43"/>
      <c r="J153" s="43"/>
      <c r="K153" s="43"/>
      <c r="L153" s="43"/>
      <c r="M153" s="43"/>
      <c r="N153" s="43"/>
      <c r="O153" s="43"/>
      <c r="P153" s="43"/>
      <c r="Q153" s="43"/>
      <c r="R153" s="43"/>
      <c r="S153" s="43"/>
      <c r="T153" s="43"/>
      <c r="U153" s="43"/>
      <c r="V153" s="43"/>
      <c r="W153" s="43"/>
      <c r="X153" s="43"/>
      <c r="Y153" s="43"/>
      <c r="Z153" s="43"/>
    </row>
    <row r="154" spans="1:26" ht="15.75" customHeight="1">
      <c r="A154" s="43"/>
      <c r="B154" s="43"/>
      <c r="C154" s="43"/>
      <c r="D154" s="43"/>
      <c r="E154" s="43"/>
      <c r="F154" s="43"/>
      <c r="G154" s="43"/>
      <c r="H154" s="43"/>
      <c r="I154" s="43"/>
      <c r="J154" s="43"/>
      <c r="K154" s="43"/>
      <c r="L154" s="43"/>
      <c r="M154" s="43"/>
      <c r="N154" s="43"/>
      <c r="O154" s="43"/>
      <c r="P154" s="43"/>
      <c r="Q154" s="43"/>
      <c r="R154" s="43"/>
      <c r="S154" s="43"/>
      <c r="T154" s="43"/>
      <c r="U154" s="43"/>
      <c r="V154" s="43"/>
      <c r="W154" s="43"/>
      <c r="X154" s="43"/>
      <c r="Y154" s="43"/>
      <c r="Z154" s="43"/>
    </row>
    <row r="155" spans="1:26" ht="15.75" customHeight="1">
      <c r="A155" s="43"/>
      <c r="B155" s="43"/>
      <c r="C155" s="43"/>
      <c r="D155" s="43"/>
      <c r="E155" s="43"/>
      <c r="F155" s="43"/>
      <c r="G155" s="43"/>
      <c r="H155" s="43"/>
      <c r="I155" s="43"/>
      <c r="J155" s="43"/>
      <c r="K155" s="43"/>
      <c r="L155" s="43"/>
      <c r="M155" s="43"/>
      <c r="N155" s="43"/>
      <c r="O155" s="43"/>
      <c r="P155" s="43"/>
      <c r="Q155" s="43"/>
      <c r="R155" s="43"/>
      <c r="S155" s="43"/>
      <c r="T155" s="43"/>
      <c r="U155" s="43"/>
      <c r="V155" s="43"/>
      <c r="W155" s="43"/>
      <c r="X155" s="43"/>
      <c r="Y155" s="43"/>
      <c r="Z155" s="43"/>
    </row>
    <row r="156" spans="1:26" ht="15.75" customHeight="1">
      <c r="A156" s="43"/>
      <c r="B156" s="43"/>
      <c r="C156" s="43"/>
      <c r="D156" s="43"/>
      <c r="E156" s="43"/>
      <c r="F156" s="43"/>
      <c r="G156" s="43"/>
      <c r="H156" s="43"/>
      <c r="I156" s="43"/>
      <c r="J156" s="43"/>
      <c r="K156" s="43"/>
      <c r="L156" s="43"/>
      <c r="M156" s="43"/>
      <c r="N156" s="43"/>
      <c r="O156" s="43"/>
      <c r="P156" s="43"/>
      <c r="Q156" s="43"/>
      <c r="R156" s="43"/>
      <c r="S156" s="43"/>
      <c r="T156" s="43"/>
      <c r="U156" s="43"/>
      <c r="V156" s="43"/>
      <c r="W156" s="43"/>
      <c r="X156" s="43"/>
      <c r="Y156" s="43"/>
      <c r="Z156" s="43"/>
    </row>
    <row r="157" spans="1:26" ht="15.75" customHeight="1">
      <c r="A157" s="43"/>
      <c r="B157" s="43"/>
      <c r="C157" s="43"/>
      <c r="D157" s="43"/>
      <c r="E157" s="43"/>
      <c r="F157" s="43"/>
      <c r="G157" s="43"/>
      <c r="H157" s="43"/>
      <c r="I157" s="43"/>
      <c r="J157" s="43"/>
      <c r="K157" s="43"/>
      <c r="L157" s="43"/>
      <c r="M157" s="43"/>
      <c r="N157" s="43"/>
      <c r="O157" s="43"/>
      <c r="P157" s="43"/>
      <c r="Q157" s="43"/>
      <c r="R157" s="43"/>
      <c r="S157" s="43"/>
      <c r="T157" s="43"/>
      <c r="U157" s="43"/>
      <c r="V157" s="43"/>
      <c r="W157" s="43"/>
      <c r="X157" s="43"/>
      <c r="Y157" s="43"/>
      <c r="Z157" s="43"/>
    </row>
    <row r="158" spans="1:26" ht="15.75" customHeight="1">
      <c r="A158" s="43"/>
      <c r="B158" s="43"/>
      <c r="C158" s="43"/>
      <c r="D158" s="43"/>
      <c r="E158" s="43"/>
      <c r="F158" s="43"/>
      <c r="G158" s="43"/>
      <c r="H158" s="43"/>
      <c r="I158" s="43"/>
      <c r="J158" s="43"/>
      <c r="K158" s="43"/>
      <c r="L158" s="43"/>
      <c r="M158" s="43"/>
      <c r="N158" s="43"/>
      <c r="O158" s="43"/>
      <c r="P158" s="43"/>
      <c r="Q158" s="43"/>
      <c r="R158" s="43"/>
      <c r="S158" s="43"/>
      <c r="T158" s="43"/>
      <c r="U158" s="43"/>
      <c r="V158" s="43"/>
      <c r="W158" s="43"/>
      <c r="X158" s="43"/>
      <c r="Y158" s="43"/>
      <c r="Z158" s="43"/>
    </row>
    <row r="159" spans="1:26" ht="15.75" customHeight="1">
      <c r="A159" s="43"/>
      <c r="B159" s="43"/>
      <c r="C159" s="43"/>
      <c r="D159" s="43"/>
      <c r="E159" s="43"/>
      <c r="F159" s="43"/>
      <c r="G159" s="43"/>
      <c r="H159" s="43"/>
      <c r="I159" s="43"/>
      <c r="J159" s="43"/>
      <c r="K159" s="43"/>
      <c r="L159" s="43"/>
      <c r="M159" s="43"/>
      <c r="N159" s="43"/>
      <c r="O159" s="43"/>
      <c r="P159" s="43"/>
      <c r="Q159" s="43"/>
      <c r="R159" s="43"/>
      <c r="S159" s="43"/>
      <c r="T159" s="43"/>
      <c r="U159" s="43"/>
      <c r="V159" s="43"/>
      <c r="W159" s="43"/>
      <c r="X159" s="43"/>
      <c r="Y159" s="43"/>
      <c r="Z159" s="43"/>
    </row>
    <row r="160" spans="1:26" ht="15.75" customHeight="1">
      <c r="A160" s="43"/>
      <c r="B160" s="43"/>
      <c r="C160" s="43"/>
      <c r="D160" s="43"/>
      <c r="E160" s="43"/>
      <c r="F160" s="43"/>
      <c r="G160" s="43"/>
      <c r="H160" s="43"/>
      <c r="I160" s="43"/>
      <c r="J160" s="43"/>
      <c r="K160" s="43"/>
      <c r="L160" s="43"/>
      <c r="M160" s="43"/>
      <c r="N160" s="43"/>
      <c r="O160" s="43"/>
      <c r="P160" s="43"/>
      <c r="Q160" s="43"/>
      <c r="R160" s="43"/>
      <c r="S160" s="43"/>
      <c r="T160" s="43"/>
      <c r="U160" s="43"/>
      <c r="V160" s="43"/>
      <c r="W160" s="43"/>
      <c r="X160" s="43"/>
      <c r="Y160" s="43"/>
      <c r="Z160" s="43"/>
    </row>
    <row r="161" spans="1:26" ht="15.75" customHeight="1">
      <c r="A161" s="43"/>
      <c r="B161" s="43"/>
      <c r="C161" s="43"/>
      <c r="D161" s="43"/>
      <c r="E161" s="43"/>
      <c r="F161" s="43"/>
      <c r="G161" s="43"/>
      <c r="H161" s="43"/>
      <c r="I161" s="43"/>
      <c r="J161" s="43"/>
      <c r="K161" s="43"/>
      <c r="L161" s="43"/>
      <c r="M161" s="43"/>
      <c r="N161" s="43"/>
      <c r="O161" s="43"/>
      <c r="P161" s="43"/>
      <c r="Q161" s="43"/>
      <c r="R161" s="43"/>
      <c r="S161" s="43"/>
      <c r="T161" s="43"/>
      <c r="U161" s="43"/>
      <c r="V161" s="43"/>
      <c r="W161" s="43"/>
      <c r="X161" s="43"/>
      <c r="Y161" s="43"/>
      <c r="Z161" s="43"/>
    </row>
    <row r="162" spans="1:26" ht="15.75" customHeight="1">
      <c r="A162" s="43"/>
      <c r="B162" s="43"/>
      <c r="C162" s="43"/>
      <c r="D162" s="43"/>
      <c r="E162" s="43"/>
      <c r="F162" s="43"/>
      <c r="G162" s="43"/>
      <c r="H162" s="43"/>
      <c r="I162" s="43"/>
      <c r="J162" s="43"/>
      <c r="K162" s="43"/>
      <c r="L162" s="43"/>
      <c r="M162" s="43"/>
      <c r="N162" s="43"/>
      <c r="O162" s="43"/>
      <c r="P162" s="43"/>
      <c r="Q162" s="43"/>
      <c r="R162" s="43"/>
      <c r="S162" s="43"/>
      <c r="T162" s="43"/>
      <c r="U162" s="43"/>
      <c r="V162" s="43"/>
      <c r="W162" s="43"/>
      <c r="X162" s="43"/>
      <c r="Y162" s="43"/>
      <c r="Z162" s="43"/>
    </row>
    <row r="163" spans="1:26" ht="15.75" customHeight="1">
      <c r="A163" s="43"/>
      <c r="B163" s="43"/>
      <c r="C163" s="43"/>
      <c r="D163" s="43"/>
      <c r="E163" s="43"/>
      <c r="F163" s="43"/>
      <c r="G163" s="43"/>
      <c r="H163" s="43"/>
      <c r="I163" s="43"/>
      <c r="J163" s="43"/>
      <c r="K163" s="43"/>
      <c r="L163" s="43"/>
      <c r="M163" s="43"/>
      <c r="N163" s="43"/>
      <c r="O163" s="43"/>
      <c r="P163" s="43"/>
      <c r="Q163" s="43"/>
      <c r="R163" s="43"/>
      <c r="S163" s="43"/>
      <c r="T163" s="43"/>
      <c r="U163" s="43"/>
      <c r="V163" s="43"/>
      <c r="W163" s="43"/>
      <c r="X163" s="43"/>
      <c r="Y163" s="43"/>
      <c r="Z163" s="43"/>
    </row>
    <row r="164" spans="1:26" ht="15.75" customHeight="1">
      <c r="A164" s="43"/>
      <c r="B164" s="43"/>
      <c r="C164" s="43"/>
      <c r="D164" s="43"/>
      <c r="E164" s="43"/>
      <c r="F164" s="43"/>
      <c r="G164" s="43"/>
      <c r="H164" s="43"/>
      <c r="I164" s="43"/>
      <c r="J164" s="43"/>
      <c r="K164" s="43"/>
      <c r="L164" s="43"/>
      <c r="M164" s="43"/>
      <c r="N164" s="43"/>
      <c r="O164" s="43"/>
      <c r="P164" s="43"/>
      <c r="Q164" s="43"/>
      <c r="R164" s="43"/>
      <c r="S164" s="43"/>
      <c r="T164" s="43"/>
      <c r="U164" s="43"/>
      <c r="V164" s="43"/>
      <c r="W164" s="43"/>
      <c r="X164" s="43"/>
      <c r="Y164" s="43"/>
      <c r="Z164" s="43"/>
    </row>
    <row r="165" spans="1:26" ht="15.75" customHeight="1">
      <c r="A165" s="43"/>
      <c r="B165" s="43"/>
      <c r="C165" s="43"/>
      <c r="D165" s="43"/>
      <c r="E165" s="43"/>
      <c r="F165" s="43"/>
      <c r="G165" s="43"/>
      <c r="H165" s="43"/>
      <c r="I165" s="43"/>
      <c r="J165" s="43"/>
      <c r="K165" s="43"/>
      <c r="L165" s="43"/>
      <c r="M165" s="43"/>
      <c r="N165" s="43"/>
      <c r="O165" s="43"/>
      <c r="P165" s="43"/>
      <c r="Q165" s="43"/>
      <c r="R165" s="43"/>
      <c r="S165" s="43"/>
      <c r="T165" s="43"/>
      <c r="U165" s="43"/>
      <c r="V165" s="43"/>
      <c r="W165" s="43"/>
      <c r="X165" s="43"/>
      <c r="Y165" s="43"/>
      <c r="Z165" s="43"/>
    </row>
    <row r="166" spans="1:26" ht="15.75" customHeight="1">
      <c r="A166" s="43"/>
      <c r="B166" s="43"/>
      <c r="C166" s="43"/>
      <c r="D166" s="43"/>
      <c r="E166" s="43"/>
      <c r="F166" s="43"/>
      <c r="G166" s="43"/>
      <c r="H166" s="43"/>
      <c r="I166" s="43"/>
      <c r="J166" s="43"/>
      <c r="K166" s="43"/>
      <c r="L166" s="43"/>
      <c r="M166" s="43"/>
      <c r="N166" s="43"/>
      <c r="O166" s="43"/>
      <c r="P166" s="43"/>
      <c r="Q166" s="43"/>
      <c r="R166" s="43"/>
      <c r="S166" s="43"/>
      <c r="T166" s="43"/>
      <c r="U166" s="43"/>
      <c r="V166" s="43"/>
      <c r="W166" s="43"/>
      <c r="X166" s="43"/>
      <c r="Y166" s="43"/>
      <c r="Z166" s="43"/>
    </row>
    <row r="167" spans="1:26" ht="15.75" customHeight="1">
      <c r="A167" s="43"/>
      <c r="B167" s="43"/>
      <c r="C167" s="43"/>
      <c r="D167" s="43"/>
      <c r="E167" s="43"/>
      <c r="F167" s="43"/>
      <c r="G167" s="43"/>
      <c r="H167" s="43"/>
      <c r="I167" s="43"/>
      <c r="J167" s="43"/>
      <c r="K167" s="43"/>
      <c r="L167" s="43"/>
      <c r="M167" s="43"/>
      <c r="N167" s="43"/>
      <c r="O167" s="43"/>
      <c r="P167" s="43"/>
      <c r="Q167" s="43"/>
      <c r="R167" s="43"/>
      <c r="S167" s="43"/>
      <c r="T167" s="43"/>
      <c r="U167" s="43"/>
      <c r="V167" s="43"/>
      <c r="W167" s="43"/>
      <c r="X167" s="43"/>
      <c r="Y167" s="43"/>
      <c r="Z167" s="43"/>
    </row>
    <row r="168" spans="1:26" ht="15.75" customHeight="1">
      <c r="A168" s="43"/>
      <c r="B168" s="43"/>
      <c r="C168" s="43"/>
      <c r="D168" s="43"/>
      <c r="E168" s="43"/>
      <c r="F168" s="43"/>
      <c r="G168" s="43"/>
      <c r="H168" s="43"/>
      <c r="I168" s="43"/>
      <c r="J168" s="43"/>
      <c r="K168" s="43"/>
      <c r="L168" s="43"/>
      <c r="M168" s="43"/>
      <c r="N168" s="43"/>
      <c r="O168" s="43"/>
      <c r="P168" s="43"/>
      <c r="Q168" s="43"/>
      <c r="R168" s="43"/>
      <c r="S168" s="43"/>
      <c r="T168" s="43"/>
      <c r="U168" s="43"/>
      <c r="V168" s="43"/>
      <c r="W168" s="43"/>
      <c r="X168" s="43"/>
      <c r="Y168" s="43"/>
      <c r="Z168" s="43"/>
    </row>
    <row r="169" spans="1:26" ht="15.75" customHeight="1">
      <c r="A169" s="43"/>
      <c r="B169" s="43"/>
      <c r="C169" s="43"/>
      <c r="D169" s="43"/>
      <c r="E169" s="43"/>
      <c r="F169" s="43"/>
      <c r="G169" s="43"/>
      <c r="H169" s="43"/>
      <c r="I169" s="43"/>
      <c r="J169" s="43"/>
      <c r="K169" s="43"/>
      <c r="L169" s="43"/>
      <c r="M169" s="43"/>
      <c r="N169" s="43"/>
      <c r="O169" s="43"/>
      <c r="P169" s="43"/>
      <c r="Q169" s="43"/>
      <c r="R169" s="43"/>
      <c r="S169" s="43"/>
      <c r="T169" s="43"/>
      <c r="U169" s="43"/>
      <c r="V169" s="43"/>
      <c r="W169" s="43"/>
      <c r="X169" s="43"/>
      <c r="Y169" s="43"/>
      <c r="Z169" s="43"/>
    </row>
    <row r="170" spans="1:26" ht="15.75" customHeight="1">
      <c r="A170" s="43"/>
      <c r="B170" s="43"/>
      <c r="C170" s="43"/>
      <c r="D170" s="43"/>
      <c r="E170" s="43"/>
      <c r="F170" s="43"/>
      <c r="G170" s="43"/>
      <c r="H170" s="43"/>
      <c r="I170" s="43"/>
      <c r="J170" s="43"/>
      <c r="K170" s="43"/>
      <c r="L170" s="43"/>
      <c r="M170" s="43"/>
      <c r="N170" s="43"/>
      <c r="O170" s="43"/>
      <c r="P170" s="43"/>
      <c r="Q170" s="43"/>
      <c r="R170" s="43"/>
      <c r="S170" s="43"/>
      <c r="T170" s="43"/>
      <c r="U170" s="43"/>
      <c r="V170" s="43"/>
      <c r="W170" s="43"/>
      <c r="X170" s="43"/>
      <c r="Y170" s="43"/>
      <c r="Z170" s="43"/>
    </row>
    <row r="171" spans="1:26" ht="15.75" customHeight="1">
      <c r="A171" s="43"/>
      <c r="B171" s="43"/>
      <c r="C171" s="43"/>
      <c r="D171" s="43"/>
      <c r="E171" s="43"/>
      <c r="F171" s="43"/>
      <c r="G171" s="43"/>
      <c r="H171" s="43"/>
      <c r="I171" s="43"/>
      <c r="J171" s="43"/>
      <c r="K171" s="43"/>
      <c r="L171" s="43"/>
      <c r="M171" s="43"/>
      <c r="N171" s="43"/>
      <c r="O171" s="43"/>
      <c r="P171" s="43"/>
      <c r="Q171" s="43"/>
      <c r="R171" s="43"/>
      <c r="S171" s="43"/>
      <c r="T171" s="43"/>
      <c r="U171" s="43"/>
      <c r="V171" s="43"/>
      <c r="W171" s="43"/>
      <c r="X171" s="43"/>
      <c r="Y171" s="43"/>
      <c r="Z171" s="43"/>
    </row>
    <row r="172" spans="1:26" ht="15.75" customHeight="1">
      <c r="A172" s="43"/>
      <c r="B172" s="43"/>
      <c r="C172" s="43"/>
      <c r="D172" s="43"/>
      <c r="E172" s="43"/>
      <c r="F172" s="43"/>
      <c r="G172" s="43"/>
      <c r="H172" s="43"/>
      <c r="I172" s="43"/>
      <c r="J172" s="43"/>
      <c r="K172" s="43"/>
      <c r="L172" s="43"/>
      <c r="M172" s="43"/>
      <c r="N172" s="43"/>
      <c r="O172" s="43"/>
      <c r="P172" s="43"/>
      <c r="Q172" s="43"/>
      <c r="R172" s="43"/>
      <c r="S172" s="43"/>
      <c r="T172" s="43"/>
      <c r="U172" s="43"/>
      <c r="V172" s="43"/>
      <c r="W172" s="43"/>
      <c r="X172" s="43"/>
      <c r="Y172" s="43"/>
      <c r="Z172" s="43"/>
    </row>
    <row r="173" spans="1:26" ht="15.75" customHeight="1">
      <c r="A173" s="43"/>
      <c r="B173" s="43"/>
      <c r="C173" s="43"/>
      <c r="D173" s="43"/>
      <c r="E173" s="43"/>
      <c r="F173" s="43"/>
      <c r="G173" s="43"/>
      <c r="H173" s="43"/>
      <c r="I173" s="43"/>
      <c r="J173" s="43"/>
      <c r="K173" s="43"/>
      <c r="L173" s="43"/>
      <c r="M173" s="43"/>
      <c r="N173" s="43"/>
      <c r="O173" s="43"/>
      <c r="P173" s="43"/>
      <c r="Q173" s="43"/>
      <c r="R173" s="43"/>
      <c r="S173" s="43"/>
      <c r="T173" s="43"/>
      <c r="U173" s="43"/>
      <c r="V173" s="43"/>
      <c r="W173" s="43"/>
      <c r="X173" s="43"/>
      <c r="Y173" s="43"/>
      <c r="Z173" s="43"/>
    </row>
    <row r="174" spans="1:26" ht="15.75" customHeight="1">
      <c r="A174" s="43"/>
      <c r="B174" s="43"/>
      <c r="C174" s="43"/>
      <c r="D174" s="43"/>
      <c r="E174" s="43"/>
      <c r="F174" s="43"/>
      <c r="G174" s="43"/>
      <c r="H174" s="43"/>
      <c r="I174" s="43"/>
      <c r="J174" s="43"/>
      <c r="K174" s="43"/>
      <c r="L174" s="43"/>
      <c r="M174" s="43"/>
      <c r="N174" s="43"/>
      <c r="O174" s="43"/>
      <c r="P174" s="43"/>
      <c r="Q174" s="43"/>
      <c r="R174" s="43"/>
      <c r="S174" s="43"/>
      <c r="T174" s="43"/>
      <c r="U174" s="43"/>
      <c r="V174" s="43"/>
      <c r="W174" s="43"/>
      <c r="X174" s="43"/>
      <c r="Y174" s="43"/>
      <c r="Z174" s="43"/>
    </row>
    <row r="175" spans="1:26" ht="15.75" customHeight="1">
      <c r="A175" s="43"/>
      <c r="B175" s="43"/>
      <c r="C175" s="43"/>
      <c r="D175" s="43"/>
      <c r="E175" s="43"/>
      <c r="F175" s="43"/>
      <c r="G175" s="43"/>
      <c r="H175" s="43"/>
      <c r="I175" s="43"/>
      <c r="J175" s="43"/>
      <c r="K175" s="43"/>
      <c r="L175" s="43"/>
      <c r="M175" s="43"/>
      <c r="N175" s="43"/>
      <c r="O175" s="43"/>
      <c r="P175" s="43"/>
      <c r="Q175" s="43"/>
      <c r="R175" s="43"/>
      <c r="S175" s="43"/>
      <c r="T175" s="43"/>
      <c r="U175" s="43"/>
      <c r="V175" s="43"/>
      <c r="W175" s="43"/>
      <c r="X175" s="43"/>
      <c r="Y175" s="43"/>
      <c r="Z175" s="43"/>
    </row>
    <row r="176" spans="1:26" ht="15.75" customHeight="1">
      <c r="A176" s="43"/>
      <c r="B176" s="43"/>
      <c r="C176" s="43"/>
      <c r="D176" s="43"/>
      <c r="E176" s="43"/>
      <c r="F176" s="43"/>
      <c r="G176" s="43"/>
      <c r="H176" s="43"/>
      <c r="I176" s="43"/>
      <c r="J176" s="43"/>
      <c r="K176" s="43"/>
      <c r="L176" s="43"/>
      <c r="M176" s="43"/>
      <c r="N176" s="43"/>
      <c r="O176" s="43"/>
      <c r="P176" s="43"/>
      <c r="Q176" s="43"/>
      <c r="R176" s="43"/>
      <c r="S176" s="43"/>
      <c r="T176" s="43"/>
      <c r="U176" s="43"/>
      <c r="V176" s="43"/>
      <c r="W176" s="43"/>
      <c r="X176" s="43"/>
      <c r="Y176" s="43"/>
      <c r="Z176" s="43"/>
    </row>
    <row r="177" spans="1:26" ht="15.75" customHeight="1">
      <c r="A177" s="43"/>
      <c r="B177" s="43"/>
      <c r="C177" s="43"/>
      <c r="D177" s="43"/>
      <c r="E177" s="43"/>
      <c r="F177" s="43"/>
      <c r="G177" s="43"/>
      <c r="H177" s="43"/>
      <c r="I177" s="43"/>
      <c r="J177" s="43"/>
      <c r="K177" s="43"/>
      <c r="L177" s="43"/>
      <c r="M177" s="43"/>
      <c r="N177" s="43"/>
      <c r="O177" s="43"/>
      <c r="P177" s="43"/>
      <c r="Q177" s="43"/>
      <c r="R177" s="43"/>
      <c r="S177" s="43"/>
      <c r="T177" s="43"/>
      <c r="U177" s="43"/>
      <c r="V177" s="43"/>
      <c r="W177" s="43"/>
      <c r="X177" s="43"/>
      <c r="Y177" s="43"/>
      <c r="Z177" s="43"/>
    </row>
    <row r="178" spans="1:26" ht="15.75" customHeight="1">
      <c r="A178" s="43"/>
      <c r="B178" s="43"/>
      <c r="C178" s="43"/>
      <c r="D178" s="43"/>
      <c r="E178" s="43"/>
      <c r="F178" s="43"/>
      <c r="G178" s="43"/>
      <c r="H178" s="43"/>
      <c r="I178" s="43"/>
      <c r="J178" s="43"/>
      <c r="K178" s="43"/>
      <c r="L178" s="43"/>
      <c r="M178" s="43"/>
      <c r="N178" s="43"/>
      <c r="O178" s="43"/>
      <c r="P178" s="43"/>
      <c r="Q178" s="43"/>
      <c r="R178" s="43"/>
      <c r="S178" s="43"/>
      <c r="T178" s="43"/>
      <c r="U178" s="43"/>
      <c r="V178" s="43"/>
      <c r="W178" s="43"/>
      <c r="X178" s="43"/>
      <c r="Y178" s="43"/>
      <c r="Z178" s="43"/>
    </row>
    <row r="179" spans="1:26" ht="15.75" customHeight="1">
      <c r="A179" s="43"/>
      <c r="B179" s="43"/>
      <c r="C179" s="43"/>
      <c r="D179" s="43"/>
      <c r="E179" s="43"/>
      <c r="F179" s="43"/>
      <c r="G179" s="43"/>
      <c r="H179" s="43"/>
      <c r="I179" s="43"/>
      <c r="J179" s="43"/>
      <c r="K179" s="43"/>
      <c r="L179" s="43"/>
      <c r="M179" s="43"/>
      <c r="N179" s="43"/>
      <c r="O179" s="43"/>
      <c r="P179" s="43"/>
      <c r="Q179" s="43"/>
      <c r="R179" s="43"/>
      <c r="S179" s="43"/>
      <c r="T179" s="43"/>
      <c r="U179" s="43"/>
      <c r="V179" s="43"/>
      <c r="W179" s="43"/>
      <c r="X179" s="43"/>
      <c r="Y179" s="43"/>
      <c r="Z179" s="43"/>
    </row>
    <row r="180" spans="1:26" ht="15.75" customHeight="1">
      <c r="A180" s="43"/>
      <c r="B180" s="43"/>
      <c r="C180" s="43"/>
      <c r="D180" s="43"/>
      <c r="E180" s="43"/>
      <c r="F180" s="43"/>
      <c r="G180" s="43"/>
      <c r="H180" s="43"/>
      <c r="I180" s="43"/>
      <c r="J180" s="43"/>
      <c r="K180" s="43"/>
      <c r="L180" s="43"/>
      <c r="M180" s="43"/>
      <c r="N180" s="43"/>
      <c r="O180" s="43"/>
      <c r="P180" s="43"/>
      <c r="Q180" s="43"/>
      <c r="R180" s="43"/>
      <c r="S180" s="43"/>
      <c r="T180" s="43"/>
      <c r="U180" s="43"/>
      <c r="V180" s="43"/>
      <c r="W180" s="43"/>
      <c r="X180" s="43"/>
      <c r="Y180" s="43"/>
      <c r="Z180" s="43"/>
    </row>
    <row r="181" spans="1:26" ht="15.75" customHeight="1">
      <c r="A181" s="43"/>
      <c r="B181" s="43"/>
      <c r="C181" s="43"/>
      <c r="D181" s="43"/>
      <c r="E181" s="43"/>
      <c r="F181" s="43"/>
      <c r="G181" s="43"/>
      <c r="H181" s="43"/>
      <c r="I181" s="43"/>
      <c r="J181" s="43"/>
      <c r="K181" s="43"/>
      <c r="L181" s="43"/>
      <c r="M181" s="43"/>
      <c r="N181" s="43"/>
      <c r="O181" s="43"/>
      <c r="P181" s="43"/>
      <c r="Q181" s="43"/>
      <c r="R181" s="43"/>
      <c r="S181" s="43"/>
      <c r="T181" s="43"/>
      <c r="U181" s="43"/>
      <c r="V181" s="43"/>
      <c r="W181" s="43"/>
      <c r="X181" s="43"/>
      <c r="Y181" s="43"/>
      <c r="Z181" s="43"/>
    </row>
    <row r="182" spans="1:26" ht="15.75" customHeight="1">
      <c r="A182" s="43"/>
      <c r="B182" s="43"/>
      <c r="C182" s="43"/>
      <c r="D182" s="43"/>
      <c r="E182" s="43"/>
      <c r="F182" s="43"/>
      <c r="G182" s="43"/>
      <c r="H182" s="43"/>
      <c r="I182" s="43"/>
      <c r="J182" s="43"/>
      <c r="K182" s="43"/>
      <c r="L182" s="43"/>
      <c r="M182" s="43"/>
      <c r="N182" s="43"/>
      <c r="O182" s="43"/>
      <c r="P182" s="43"/>
      <c r="Q182" s="43"/>
      <c r="R182" s="43"/>
      <c r="S182" s="43"/>
      <c r="T182" s="43"/>
      <c r="U182" s="43"/>
      <c r="V182" s="43"/>
      <c r="W182" s="43"/>
      <c r="X182" s="43"/>
      <c r="Y182" s="43"/>
      <c r="Z182" s="43"/>
    </row>
    <row r="183" spans="1:26" ht="15.75" customHeight="1">
      <c r="A183" s="43"/>
      <c r="B183" s="43"/>
      <c r="C183" s="43"/>
      <c r="D183" s="43"/>
      <c r="E183" s="43"/>
      <c r="F183" s="43"/>
      <c r="G183" s="43"/>
      <c r="H183" s="43"/>
      <c r="I183" s="43"/>
      <c r="J183" s="43"/>
      <c r="K183" s="43"/>
      <c r="L183" s="43"/>
      <c r="M183" s="43"/>
      <c r="N183" s="43"/>
      <c r="O183" s="43"/>
      <c r="P183" s="43"/>
      <c r="Q183" s="43"/>
      <c r="R183" s="43"/>
      <c r="S183" s="43"/>
      <c r="T183" s="43"/>
      <c r="U183" s="43"/>
      <c r="V183" s="43"/>
      <c r="W183" s="43"/>
      <c r="X183" s="43"/>
      <c r="Y183" s="43"/>
      <c r="Z183" s="43"/>
    </row>
    <row r="184" spans="1:26" ht="15.75" customHeight="1">
      <c r="A184" s="43"/>
      <c r="B184" s="43"/>
      <c r="C184" s="43"/>
      <c r="D184" s="43"/>
      <c r="E184" s="43"/>
      <c r="F184" s="43"/>
      <c r="G184" s="43"/>
      <c r="H184" s="43"/>
      <c r="I184" s="43"/>
      <c r="J184" s="43"/>
      <c r="K184" s="43"/>
      <c r="L184" s="43"/>
      <c r="M184" s="43"/>
      <c r="N184" s="43"/>
      <c r="O184" s="43"/>
      <c r="P184" s="43"/>
      <c r="Q184" s="43"/>
      <c r="R184" s="43"/>
      <c r="S184" s="43"/>
      <c r="T184" s="43"/>
      <c r="U184" s="43"/>
      <c r="V184" s="43"/>
      <c r="W184" s="43"/>
      <c r="X184" s="43"/>
      <c r="Y184" s="43"/>
      <c r="Z184" s="43"/>
    </row>
    <row r="185" spans="1:26" ht="15.75" customHeight="1">
      <c r="A185" s="43"/>
      <c r="B185" s="43"/>
      <c r="C185" s="43"/>
      <c r="D185" s="43"/>
      <c r="E185" s="43"/>
      <c r="F185" s="43"/>
      <c r="G185" s="43"/>
      <c r="H185" s="43"/>
      <c r="I185" s="43"/>
      <c r="J185" s="43"/>
      <c r="K185" s="43"/>
      <c r="L185" s="43"/>
      <c r="M185" s="43"/>
      <c r="N185" s="43"/>
      <c r="O185" s="43"/>
      <c r="P185" s="43"/>
      <c r="Q185" s="43"/>
      <c r="R185" s="43"/>
      <c r="S185" s="43"/>
      <c r="T185" s="43"/>
      <c r="U185" s="43"/>
      <c r="V185" s="43"/>
      <c r="W185" s="43"/>
      <c r="X185" s="43"/>
      <c r="Y185" s="43"/>
      <c r="Z185" s="43"/>
    </row>
    <row r="186" spans="1:26" ht="15.75" customHeight="1">
      <c r="A186" s="43"/>
      <c r="B186" s="43"/>
      <c r="C186" s="43"/>
      <c r="D186" s="43"/>
      <c r="E186" s="43"/>
      <c r="F186" s="43"/>
      <c r="G186" s="43"/>
      <c r="H186" s="43"/>
      <c r="I186" s="43"/>
      <c r="J186" s="43"/>
      <c r="K186" s="43"/>
      <c r="L186" s="43"/>
      <c r="M186" s="43"/>
      <c r="N186" s="43"/>
      <c r="O186" s="43"/>
      <c r="P186" s="43"/>
      <c r="Q186" s="43"/>
      <c r="R186" s="43"/>
      <c r="S186" s="43"/>
      <c r="T186" s="43"/>
      <c r="U186" s="43"/>
      <c r="V186" s="43"/>
      <c r="W186" s="43"/>
      <c r="X186" s="43"/>
      <c r="Y186" s="43"/>
      <c r="Z186" s="43"/>
    </row>
    <row r="187" spans="1:26" ht="15.75" customHeight="1">
      <c r="A187" s="43"/>
      <c r="B187" s="43"/>
      <c r="C187" s="43"/>
      <c r="D187" s="43"/>
      <c r="E187" s="43"/>
      <c r="F187" s="43"/>
      <c r="G187" s="43"/>
      <c r="H187" s="43"/>
      <c r="I187" s="43"/>
      <c r="J187" s="43"/>
      <c r="K187" s="43"/>
      <c r="L187" s="43"/>
      <c r="M187" s="43"/>
      <c r="N187" s="43"/>
      <c r="O187" s="43"/>
      <c r="P187" s="43"/>
      <c r="Q187" s="43"/>
      <c r="R187" s="43"/>
      <c r="S187" s="43"/>
      <c r="T187" s="43"/>
      <c r="U187" s="43"/>
      <c r="V187" s="43"/>
      <c r="W187" s="43"/>
      <c r="X187" s="43"/>
      <c r="Y187" s="43"/>
      <c r="Z187" s="43"/>
    </row>
    <row r="188" spans="1:26" ht="15.75" customHeight="1">
      <c r="A188" s="43"/>
      <c r="B188" s="43"/>
      <c r="C188" s="43"/>
      <c r="D188" s="43"/>
      <c r="E188" s="43"/>
      <c r="F188" s="43"/>
      <c r="G188" s="43"/>
      <c r="H188" s="43"/>
      <c r="I188" s="43"/>
      <c r="J188" s="43"/>
      <c r="K188" s="43"/>
      <c r="L188" s="43"/>
      <c r="M188" s="43"/>
      <c r="N188" s="43"/>
      <c r="O188" s="43"/>
      <c r="P188" s="43"/>
      <c r="Q188" s="43"/>
      <c r="R188" s="43"/>
      <c r="S188" s="43"/>
      <c r="T188" s="43"/>
      <c r="U188" s="43"/>
      <c r="V188" s="43"/>
      <c r="W188" s="43"/>
      <c r="X188" s="43"/>
      <c r="Y188" s="43"/>
      <c r="Z188" s="43"/>
    </row>
    <row r="189" spans="1:26" ht="15.75" customHeight="1">
      <c r="A189" s="43"/>
      <c r="B189" s="43"/>
      <c r="C189" s="43"/>
      <c r="D189" s="43"/>
      <c r="E189" s="43"/>
      <c r="F189" s="43"/>
      <c r="G189" s="43"/>
      <c r="H189" s="43"/>
      <c r="I189" s="43"/>
      <c r="J189" s="43"/>
      <c r="K189" s="43"/>
      <c r="L189" s="43"/>
      <c r="M189" s="43"/>
      <c r="N189" s="43"/>
      <c r="O189" s="43"/>
      <c r="P189" s="43"/>
      <c r="Q189" s="43"/>
      <c r="R189" s="43"/>
      <c r="S189" s="43"/>
      <c r="T189" s="43"/>
      <c r="U189" s="43"/>
      <c r="V189" s="43"/>
      <c r="W189" s="43"/>
      <c r="X189" s="43"/>
      <c r="Y189" s="43"/>
      <c r="Z189" s="43"/>
    </row>
    <row r="190" spans="1:26" ht="15.75" customHeight="1">
      <c r="A190" s="43"/>
      <c r="B190" s="43"/>
      <c r="C190" s="43"/>
      <c r="D190" s="43"/>
      <c r="E190" s="43"/>
      <c r="F190" s="43"/>
      <c r="G190" s="43"/>
      <c r="H190" s="43"/>
      <c r="I190" s="43"/>
      <c r="J190" s="43"/>
      <c r="K190" s="43"/>
      <c r="L190" s="43"/>
      <c r="M190" s="43"/>
      <c r="N190" s="43"/>
      <c r="O190" s="43"/>
      <c r="P190" s="43"/>
      <c r="Q190" s="43"/>
      <c r="R190" s="43"/>
      <c r="S190" s="43"/>
      <c r="T190" s="43"/>
      <c r="U190" s="43"/>
      <c r="V190" s="43"/>
      <c r="W190" s="43"/>
      <c r="X190" s="43"/>
      <c r="Y190" s="43"/>
      <c r="Z190" s="43"/>
    </row>
    <row r="191" spans="1:26" ht="15.75" customHeight="1">
      <c r="A191" s="43"/>
      <c r="B191" s="43"/>
      <c r="C191" s="43"/>
      <c r="D191" s="43"/>
      <c r="E191" s="43"/>
      <c r="F191" s="43"/>
      <c r="G191" s="43"/>
      <c r="H191" s="43"/>
      <c r="I191" s="43"/>
      <c r="J191" s="43"/>
      <c r="K191" s="43"/>
      <c r="L191" s="43"/>
      <c r="M191" s="43"/>
      <c r="N191" s="43"/>
      <c r="O191" s="43"/>
      <c r="P191" s="43"/>
      <c r="Q191" s="43"/>
      <c r="R191" s="43"/>
      <c r="S191" s="43"/>
      <c r="T191" s="43"/>
      <c r="U191" s="43"/>
      <c r="V191" s="43"/>
      <c r="W191" s="43"/>
      <c r="X191" s="43"/>
      <c r="Y191" s="43"/>
      <c r="Z191" s="43"/>
    </row>
    <row r="192" spans="1:26" ht="15.75" customHeight="1">
      <c r="A192" s="43"/>
      <c r="B192" s="43"/>
      <c r="C192" s="43"/>
      <c r="D192" s="43"/>
      <c r="E192" s="43"/>
      <c r="F192" s="43"/>
      <c r="G192" s="43"/>
      <c r="H192" s="43"/>
      <c r="I192" s="43"/>
      <c r="J192" s="43"/>
      <c r="K192" s="43"/>
      <c r="L192" s="43"/>
      <c r="M192" s="43"/>
      <c r="N192" s="43"/>
      <c r="O192" s="43"/>
      <c r="P192" s="43"/>
      <c r="Q192" s="43"/>
      <c r="R192" s="43"/>
      <c r="S192" s="43"/>
      <c r="T192" s="43"/>
      <c r="U192" s="43"/>
      <c r="V192" s="43"/>
      <c r="W192" s="43"/>
      <c r="X192" s="43"/>
      <c r="Y192" s="43"/>
      <c r="Z192" s="43"/>
    </row>
    <row r="193" spans="1:26" ht="15.75" customHeight="1">
      <c r="A193" s="43"/>
      <c r="B193" s="43"/>
      <c r="C193" s="43"/>
      <c r="D193" s="43"/>
      <c r="E193" s="43"/>
      <c r="F193" s="43"/>
      <c r="G193" s="43"/>
      <c r="H193" s="43"/>
      <c r="I193" s="43"/>
      <c r="J193" s="43"/>
      <c r="K193" s="43"/>
      <c r="L193" s="43"/>
      <c r="M193" s="43"/>
      <c r="N193" s="43"/>
      <c r="O193" s="43"/>
      <c r="P193" s="43"/>
      <c r="Q193" s="43"/>
      <c r="R193" s="43"/>
      <c r="S193" s="43"/>
      <c r="T193" s="43"/>
      <c r="U193" s="43"/>
      <c r="V193" s="43"/>
      <c r="W193" s="43"/>
      <c r="X193" s="43"/>
      <c r="Y193" s="43"/>
      <c r="Z193" s="43"/>
    </row>
    <row r="194" spans="1:26" ht="15.75" customHeight="1">
      <c r="A194" s="43"/>
      <c r="B194" s="43"/>
      <c r="C194" s="43"/>
      <c r="D194" s="43"/>
      <c r="E194" s="43"/>
      <c r="F194" s="43"/>
      <c r="G194" s="43"/>
      <c r="H194" s="43"/>
      <c r="I194" s="43"/>
      <c r="J194" s="43"/>
      <c r="K194" s="43"/>
      <c r="L194" s="43"/>
      <c r="M194" s="43"/>
      <c r="N194" s="43"/>
      <c r="O194" s="43"/>
      <c r="P194" s="43"/>
      <c r="Q194" s="43"/>
      <c r="R194" s="43"/>
      <c r="S194" s="43"/>
      <c r="T194" s="43"/>
      <c r="U194" s="43"/>
      <c r="V194" s="43"/>
      <c r="W194" s="43"/>
      <c r="X194" s="43"/>
      <c r="Y194" s="43"/>
      <c r="Z194" s="43"/>
    </row>
    <row r="195" spans="1:26" ht="15.75" customHeight="1">
      <c r="A195" s="43"/>
      <c r="B195" s="43"/>
      <c r="C195" s="43"/>
      <c r="D195" s="43"/>
      <c r="E195" s="43"/>
      <c r="F195" s="43"/>
      <c r="G195" s="43"/>
      <c r="H195" s="43"/>
      <c r="I195" s="43"/>
      <c r="J195" s="43"/>
      <c r="K195" s="43"/>
      <c r="L195" s="43"/>
      <c r="M195" s="43"/>
      <c r="N195" s="43"/>
      <c r="O195" s="43"/>
      <c r="P195" s="43"/>
      <c r="Q195" s="43"/>
      <c r="R195" s="43"/>
      <c r="S195" s="43"/>
      <c r="T195" s="43"/>
      <c r="U195" s="43"/>
      <c r="V195" s="43"/>
      <c r="W195" s="43"/>
      <c r="X195" s="43"/>
      <c r="Y195" s="43"/>
      <c r="Z195" s="43"/>
    </row>
    <row r="196" spans="1:26" ht="15.75" customHeight="1">
      <c r="A196" s="43"/>
      <c r="B196" s="43"/>
      <c r="C196" s="43"/>
      <c r="D196" s="43"/>
      <c r="E196" s="43"/>
      <c r="F196" s="43"/>
      <c r="G196" s="43"/>
      <c r="H196" s="43"/>
      <c r="I196" s="43"/>
      <c r="J196" s="43"/>
      <c r="K196" s="43"/>
      <c r="L196" s="43"/>
      <c r="M196" s="43"/>
      <c r="N196" s="43"/>
      <c r="O196" s="43"/>
      <c r="P196" s="43"/>
      <c r="Q196" s="43"/>
      <c r="R196" s="43"/>
      <c r="S196" s="43"/>
      <c r="T196" s="43"/>
      <c r="U196" s="43"/>
      <c r="V196" s="43"/>
      <c r="W196" s="43"/>
      <c r="X196" s="43"/>
      <c r="Y196" s="43"/>
      <c r="Z196" s="43"/>
    </row>
    <row r="197" spans="1:26" ht="15.75" customHeight="1">
      <c r="A197" s="43"/>
      <c r="B197" s="43"/>
      <c r="C197" s="43"/>
      <c r="D197" s="43"/>
      <c r="E197" s="43"/>
      <c r="F197" s="43"/>
      <c r="G197" s="43"/>
      <c r="H197" s="43"/>
      <c r="I197" s="43"/>
      <c r="J197" s="43"/>
      <c r="K197" s="43"/>
      <c r="L197" s="43"/>
      <c r="M197" s="43"/>
      <c r="N197" s="43"/>
      <c r="O197" s="43"/>
      <c r="P197" s="43"/>
      <c r="Q197" s="43"/>
      <c r="R197" s="43"/>
      <c r="S197" s="43"/>
      <c r="T197" s="43"/>
      <c r="U197" s="43"/>
      <c r="V197" s="43"/>
      <c r="W197" s="43"/>
      <c r="X197" s="43"/>
      <c r="Y197" s="43"/>
      <c r="Z197" s="43"/>
    </row>
    <row r="198" spans="1:26" ht="15.75" customHeight="1">
      <c r="A198" s="43"/>
      <c r="B198" s="43"/>
      <c r="C198" s="43"/>
      <c r="D198" s="43"/>
      <c r="E198" s="43"/>
      <c r="F198" s="43"/>
      <c r="G198" s="43"/>
      <c r="H198" s="43"/>
      <c r="I198" s="43"/>
      <c r="J198" s="43"/>
      <c r="K198" s="43"/>
      <c r="L198" s="43"/>
      <c r="M198" s="43"/>
      <c r="N198" s="43"/>
      <c r="O198" s="43"/>
      <c r="P198" s="43"/>
      <c r="Q198" s="43"/>
      <c r="R198" s="43"/>
      <c r="S198" s="43"/>
      <c r="T198" s="43"/>
      <c r="U198" s="43"/>
      <c r="V198" s="43"/>
      <c r="W198" s="43"/>
      <c r="X198" s="43"/>
      <c r="Y198" s="43"/>
      <c r="Z198" s="43"/>
    </row>
    <row r="199" spans="1:26" ht="15.75" customHeight="1">
      <c r="A199" s="43"/>
      <c r="B199" s="43"/>
      <c r="C199" s="43"/>
      <c r="D199" s="43"/>
      <c r="E199" s="43"/>
      <c r="F199" s="43"/>
      <c r="G199" s="43"/>
      <c r="H199" s="43"/>
      <c r="I199" s="43"/>
      <c r="J199" s="43"/>
      <c r="K199" s="43"/>
      <c r="L199" s="43"/>
      <c r="M199" s="43"/>
      <c r="N199" s="43"/>
      <c r="O199" s="43"/>
      <c r="P199" s="43"/>
      <c r="Q199" s="43"/>
      <c r="R199" s="43"/>
      <c r="S199" s="43"/>
      <c r="T199" s="43"/>
      <c r="U199" s="43"/>
      <c r="V199" s="43"/>
      <c r="W199" s="43"/>
      <c r="X199" s="43"/>
      <c r="Y199" s="43"/>
      <c r="Z199" s="43"/>
    </row>
    <row r="200" spans="1:26" ht="15.75" customHeight="1">
      <c r="A200" s="43"/>
      <c r="B200" s="43"/>
      <c r="C200" s="43"/>
      <c r="D200" s="43"/>
      <c r="E200" s="43"/>
      <c r="F200" s="43"/>
      <c r="G200" s="43"/>
      <c r="H200" s="43"/>
      <c r="I200" s="43"/>
      <c r="J200" s="43"/>
      <c r="K200" s="43"/>
      <c r="L200" s="43"/>
      <c r="M200" s="43"/>
      <c r="N200" s="43"/>
      <c r="O200" s="43"/>
      <c r="P200" s="43"/>
      <c r="Q200" s="43"/>
      <c r="R200" s="43"/>
      <c r="S200" s="43"/>
      <c r="T200" s="43"/>
      <c r="U200" s="43"/>
      <c r="V200" s="43"/>
      <c r="W200" s="43"/>
      <c r="X200" s="43"/>
      <c r="Y200" s="43"/>
      <c r="Z200" s="43"/>
    </row>
    <row r="201" spans="1:26" ht="15.75" customHeight="1">
      <c r="A201" s="43"/>
      <c r="B201" s="43"/>
      <c r="C201" s="43"/>
      <c r="D201" s="43"/>
      <c r="E201" s="43"/>
      <c r="F201" s="43"/>
      <c r="G201" s="43"/>
      <c r="H201" s="43"/>
      <c r="I201" s="43"/>
      <c r="J201" s="43"/>
      <c r="K201" s="43"/>
      <c r="L201" s="43"/>
      <c r="M201" s="43"/>
      <c r="N201" s="43"/>
      <c r="O201" s="43"/>
      <c r="P201" s="43"/>
      <c r="Q201" s="43"/>
      <c r="R201" s="43"/>
      <c r="S201" s="43"/>
      <c r="T201" s="43"/>
      <c r="U201" s="43"/>
      <c r="V201" s="43"/>
      <c r="W201" s="43"/>
      <c r="X201" s="43"/>
      <c r="Y201" s="43"/>
      <c r="Z201" s="43"/>
    </row>
    <row r="202" spans="1:26" ht="15.75" customHeight="1">
      <c r="A202" s="43"/>
      <c r="B202" s="43"/>
      <c r="C202" s="43"/>
      <c r="D202" s="43"/>
      <c r="E202" s="43"/>
      <c r="F202" s="43"/>
      <c r="G202" s="43"/>
      <c r="H202" s="43"/>
      <c r="I202" s="43"/>
      <c r="J202" s="43"/>
      <c r="K202" s="43"/>
      <c r="L202" s="43"/>
      <c r="M202" s="43"/>
      <c r="N202" s="43"/>
      <c r="O202" s="43"/>
      <c r="P202" s="43"/>
      <c r="Q202" s="43"/>
      <c r="R202" s="43"/>
      <c r="S202" s="43"/>
      <c r="T202" s="43"/>
      <c r="U202" s="43"/>
      <c r="V202" s="43"/>
      <c r="W202" s="43"/>
      <c r="X202" s="43"/>
      <c r="Y202" s="43"/>
      <c r="Z202" s="43"/>
    </row>
    <row r="203" spans="1:26" ht="15.75" customHeight="1">
      <c r="A203" s="43"/>
      <c r="B203" s="43"/>
      <c r="C203" s="43"/>
      <c r="D203" s="43"/>
      <c r="E203" s="43"/>
      <c r="F203" s="43"/>
      <c r="G203" s="43"/>
      <c r="H203" s="43"/>
      <c r="I203" s="43"/>
      <c r="J203" s="43"/>
      <c r="K203" s="43"/>
      <c r="L203" s="43"/>
      <c r="M203" s="43"/>
      <c r="N203" s="43"/>
      <c r="O203" s="43"/>
      <c r="P203" s="43"/>
      <c r="Q203" s="43"/>
      <c r="R203" s="43"/>
      <c r="S203" s="43"/>
      <c r="T203" s="43"/>
      <c r="U203" s="43"/>
      <c r="V203" s="43"/>
      <c r="W203" s="43"/>
      <c r="X203" s="43"/>
      <c r="Y203" s="43"/>
      <c r="Z203" s="43"/>
    </row>
    <row r="204" spans="1:26" ht="15.75" customHeight="1">
      <c r="A204" s="43"/>
      <c r="B204" s="43"/>
      <c r="C204" s="43"/>
      <c r="D204" s="43"/>
      <c r="E204" s="43"/>
      <c r="F204" s="43"/>
      <c r="G204" s="43"/>
      <c r="H204" s="43"/>
      <c r="I204" s="43"/>
      <c r="J204" s="43"/>
      <c r="K204" s="43"/>
      <c r="L204" s="43"/>
      <c r="M204" s="43"/>
      <c r="N204" s="43"/>
      <c r="O204" s="43"/>
      <c r="P204" s="43"/>
      <c r="Q204" s="43"/>
      <c r="R204" s="43"/>
      <c r="S204" s="43"/>
      <c r="T204" s="43"/>
      <c r="U204" s="43"/>
      <c r="V204" s="43"/>
      <c r="W204" s="43"/>
      <c r="X204" s="43"/>
      <c r="Y204" s="43"/>
      <c r="Z204" s="43"/>
    </row>
    <row r="205" spans="1:26" ht="15.75" customHeight="1">
      <c r="A205" s="43"/>
      <c r="B205" s="43"/>
      <c r="C205" s="43"/>
      <c r="D205" s="43"/>
      <c r="E205" s="43"/>
      <c r="F205" s="43"/>
      <c r="G205" s="43"/>
      <c r="H205" s="43"/>
      <c r="I205" s="43"/>
      <c r="J205" s="43"/>
      <c r="K205" s="43"/>
      <c r="L205" s="43"/>
      <c r="M205" s="43"/>
      <c r="N205" s="43"/>
      <c r="O205" s="43"/>
      <c r="P205" s="43"/>
      <c r="Q205" s="43"/>
      <c r="R205" s="43"/>
      <c r="S205" s="43"/>
      <c r="T205" s="43"/>
      <c r="U205" s="43"/>
      <c r="V205" s="43"/>
      <c r="W205" s="43"/>
      <c r="X205" s="43"/>
      <c r="Y205" s="43"/>
      <c r="Z205" s="43"/>
    </row>
    <row r="206" spans="1:26" ht="15.75" customHeight="1">
      <c r="A206" s="43"/>
      <c r="B206" s="43"/>
      <c r="C206" s="43"/>
      <c r="D206" s="43"/>
      <c r="E206" s="43"/>
      <c r="F206" s="43"/>
      <c r="G206" s="43"/>
      <c r="H206" s="43"/>
      <c r="I206" s="43"/>
      <c r="J206" s="43"/>
      <c r="K206" s="43"/>
      <c r="L206" s="43"/>
      <c r="M206" s="43"/>
      <c r="N206" s="43"/>
      <c r="O206" s="43"/>
      <c r="P206" s="43"/>
      <c r="Q206" s="43"/>
      <c r="R206" s="43"/>
      <c r="S206" s="43"/>
      <c r="T206" s="43"/>
      <c r="U206" s="43"/>
      <c r="V206" s="43"/>
      <c r="W206" s="43"/>
      <c r="X206" s="43"/>
      <c r="Y206" s="43"/>
      <c r="Z206" s="43"/>
    </row>
    <row r="207" spans="1:26" ht="15.75" customHeight="1">
      <c r="A207" s="43"/>
      <c r="B207" s="43"/>
      <c r="C207" s="43"/>
      <c r="D207" s="43"/>
      <c r="E207" s="43"/>
      <c r="F207" s="43"/>
      <c r="G207" s="43"/>
      <c r="H207" s="43"/>
      <c r="I207" s="43"/>
      <c r="J207" s="43"/>
      <c r="K207" s="43"/>
      <c r="L207" s="43"/>
      <c r="M207" s="43"/>
      <c r="N207" s="43"/>
      <c r="O207" s="43"/>
      <c r="P207" s="43"/>
      <c r="Q207" s="43"/>
      <c r="R207" s="43"/>
      <c r="S207" s="43"/>
      <c r="T207" s="43"/>
      <c r="U207" s="43"/>
      <c r="V207" s="43"/>
      <c r="W207" s="43"/>
      <c r="X207" s="43"/>
      <c r="Y207" s="43"/>
      <c r="Z207" s="43"/>
    </row>
    <row r="208" spans="1:26" ht="15.75" customHeight="1">
      <c r="A208" s="43"/>
      <c r="B208" s="43"/>
      <c r="C208" s="43"/>
      <c r="D208" s="43"/>
      <c r="E208" s="43"/>
      <c r="F208" s="43"/>
      <c r="G208" s="43"/>
      <c r="H208" s="43"/>
      <c r="I208" s="43"/>
      <c r="J208" s="43"/>
      <c r="K208" s="43"/>
      <c r="L208" s="43"/>
      <c r="M208" s="43"/>
      <c r="N208" s="43"/>
      <c r="O208" s="43"/>
      <c r="P208" s="43"/>
      <c r="Q208" s="43"/>
      <c r="R208" s="43"/>
      <c r="S208" s="43"/>
      <c r="T208" s="43"/>
      <c r="U208" s="43"/>
      <c r="V208" s="43"/>
      <c r="W208" s="43"/>
      <c r="X208" s="43"/>
      <c r="Y208" s="43"/>
      <c r="Z208" s="43"/>
    </row>
    <row r="209" spans="1:26" ht="15.75" customHeight="1">
      <c r="A209" s="43"/>
      <c r="B209" s="43"/>
      <c r="C209" s="43"/>
      <c r="D209" s="43"/>
      <c r="E209" s="43"/>
      <c r="F209" s="43"/>
      <c r="G209" s="43"/>
      <c r="H209" s="43"/>
      <c r="I209" s="43"/>
      <c r="J209" s="43"/>
      <c r="K209" s="43"/>
      <c r="L209" s="43"/>
      <c r="M209" s="43"/>
      <c r="N209" s="43"/>
      <c r="O209" s="43"/>
      <c r="P209" s="43"/>
      <c r="Q209" s="43"/>
      <c r="R209" s="43"/>
      <c r="S209" s="43"/>
      <c r="T209" s="43"/>
      <c r="U209" s="43"/>
      <c r="V209" s="43"/>
      <c r="W209" s="43"/>
      <c r="X209" s="43"/>
      <c r="Y209" s="43"/>
      <c r="Z209" s="43"/>
    </row>
    <row r="210" spans="1:26" ht="15.75" customHeight="1">
      <c r="A210" s="43"/>
      <c r="B210" s="43"/>
      <c r="C210" s="43"/>
      <c r="D210" s="43"/>
      <c r="E210" s="43"/>
      <c r="F210" s="43"/>
      <c r="G210" s="43"/>
      <c r="H210" s="43"/>
      <c r="I210" s="43"/>
      <c r="J210" s="43"/>
      <c r="K210" s="43"/>
      <c r="L210" s="43"/>
      <c r="M210" s="43"/>
      <c r="N210" s="43"/>
      <c r="O210" s="43"/>
      <c r="P210" s="43"/>
      <c r="Q210" s="43"/>
      <c r="R210" s="43"/>
      <c r="S210" s="43"/>
      <c r="T210" s="43"/>
      <c r="U210" s="43"/>
      <c r="V210" s="43"/>
      <c r="W210" s="43"/>
      <c r="X210" s="43"/>
      <c r="Y210" s="43"/>
      <c r="Z210" s="43"/>
    </row>
    <row r="211" spans="1:26" ht="15.75" customHeight="1">
      <c r="A211" s="43"/>
      <c r="B211" s="43"/>
      <c r="C211" s="43"/>
      <c r="D211" s="43"/>
      <c r="E211" s="43"/>
      <c r="F211" s="43"/>
      <c r="G211" s="43"/>
      <c r="H211" s="43"/>
      <c r="I211" s="43"/>
      <c r="J211" s="43"/>
      <c r="K211" s="43"/>
      <c r="L211" s="43"/>
      <c r="M211" s="43"/>
      <c r="N211" s="43"/>
      <c r="O211" s="43"/>
      <c r="P211" s="43"/>
      <c r="Q211" s="43"/>
      <c r="R211" s="43"/>
      <c r="S211" s="43"/>
      <c r="T211" s="43"/>
      <c r="U211" s="43"/>
      <c r="V211" s="43"/>
      <c r="W211" s="43"/>
      <c r="X211" s="43"/>
      <c r="Y211" s="43"/>
      <c r="Z211" s="43"/>
    </row>
    <row r="212" spans="1:26" ht="15.75" customHeight="1">
      <c r="A212" s="43"/>
      <c r="B212" s="43"/>
      <c r="C212" s="43"/>
      <c r="D212" s="43"/>
      <c r="E212" s="43"/>
      <c r="F212" s="43"/>
      <c r="G212" s="43"/>
      <c r="H212" s="43"/>
      <c r="I212" s="43"/>
      <c r="J212" s="43"/>
      <c r="K212" s="43"/>
      <c r="L212" s="43"/>
      <c r="M212" s="43"/>
      <c r="N212" s="43"/>
      <c r="O212" s="43"/>
      <c r="P212" s="43"/>
      <c r="Q212" s="43"/>
      <c r="R212" s="43"/>
      <c r="S212" s="43"/>
      <c r="T212" s="43"/>
      <c r="U212" s="43"/>
      <c r="V212" s="43"/>
      <c r="W212" s="43"/>
      <c r="X212" s="43"/>
      <c r="Y212" s="43"/>
      <c r="Z212" s="43"/>
    </row>
    <row r="213" spans="1:26" ht="15.75" customHeight="1">
      <c r="A213" s="43"/>
      <c r="B213" s="43"/>
      <c r="C213" s="43"/>
      <c r="D213" s="43"/>
      <c r="E213" s="43"/>
      <c r="F213" s="43"/>
      <c r="G213" s="43"/>
      <c r="H213" s="43"/>
      <c r="I213" s="43"/>
      <c r="J213" s="43"/>
      <c r="K213" s="43"/>
      <c r="L213" s="43"/>
      <c r="M213" s="43"/>
      <c r="N213" s="43"/>
      <c r="O213" s="43"/>
      <c r="P213" s="43"/>
      <c r="Q213" s="43"/>
      <c r="R213" s="43"/>
      <c r="S213" s="43"/>
      <c r="T213" s="43"/>
      <c r="U213" s="43"/>
      <c r="V213" s="43"/>
      <c r="W213" s="43"/>
      <c r="X213" s="43"/>
      <c r="Y213" s="43"/>
      <c r="Z213" s="43"/>
    </row>
    <row r="214" spans="1:26" ht="15.75" customHeight="1">
      <c r="A214" s="43"/>
      <c r="B214" s="43"/>
      <c r="C214" s="43"/>
      <c r="D214" s="43"/>
      <c r="E214" s="43"/>
      <c r="F214" s="43"/>
      <c r="G214" s="43"/>
      <c r="H214" s="43"/>
      <c r="I214" s="43"/>
      <c r="J214" s="43"/>
      <c r="K214" s="43"/>
      <c r="L214" s="43"/>
      <c r="M214" s="43"/>
      <c r="N214" s="43"/>
      <c r="O214" s="43"/>
      <c r="P214" s="43"/>
      <c r="Q214" s="43"/>
      <c r="R214" s="43"/>
      <c r="S214" s="43"/>
      <c r="T214" s="43"/>
      <c r="U214" s="43"/>
      <c r="V214" s="43"/>
      <c r="W214" s="43"/>
      <c r="X214" s="43"/>
      <c r="Y214" s="43"/>
      <c r="Z214" s="43"/>
    </row>
    <row r="215" spans="1:26" ht="15.75" customHeight="1">
      <c r="A215" s="43"/>
      <c r="B215" s="43"/>
      <c r="C215" s="43"/>
      <c r="D215" s="43"/>
      <c r="E215" s="43"/>
      <c r="F215" s="43"/>
      <c r="G215" s="43"/>
      <c r="H215" s="43"/>
      <c r="I215" s="43"/>
      <c r="J215" s="43"/>
      <c r="K215" s="43"/>
      <c r="L215" s="43"/>
      <c r="M215" s="43"/>
      <c r="N215" s="43"/>
      <c r="O215" s="43"/>
      <c r="P215" s="43"/>
      <c r="Q215" s="43"/>
      <c r="R215" s="43"/>
      <c r="S215" s="43"/>
      <c r="T215" s="43"/>
      <c r="U215" s="43"/>
      <c r="V215" s="43"/>
      <c r="W215" s="43"/>
      <c r="X215" s="43"/>
      <c r="Y215" s="43"/>
      <c r="Z215" s="43"/>
    </row>
    <row r="216" spans="1:26" ht="15.75" customHeight="1">
      <c r="A216" s="43"/>
      <c r="B216" s="43"/>
      <c r="C216" s="43"/>
      <c r="D216" s="43"/>
      <c r="E216" s="43"/>
      <c r="F216" s="43"/>
      <c r="G216" s="43"/>
      <c r="H216" s="43"/>
      <c r="I216" s="43"/>
      <c r="J216" s="43"/>
      <c r="K216" s="43"/>
      <c r="L216" s="43"/>
      <c r="M216" s="43"/>
      <c r="N216" s="43"/>
      <c r="O216" s="43"/>
      <c r="P216" s="43"/>
      <c r="Q216" s="43"/>
      <c r="R216" s="43"/>
      <c r="S216" s="43"/>
      <c r="T216" s="43"/>
      <c r="U216" s="43"/>
      <c r="V216" s="43"/>
      <c r="W216" s="43"/>
      <c r="X216" s="43"/>
      <c r="Y216" s="43"/>
      <c r="Z216" s="43"/>
    </row>
    <row r="217" spans="1:26" ht="15.75" customHeight="1">
      <c r="A217" s="43"/>
      <c r="B217" s="43"/>
      <c r="C217" s="43"/>
      <c r="D217" s="43"/>
      <c r="E217" s="43"/>
      <c r="F217" s="43"/>
      <c r="G217" s="43"/>
      <c r="H217" s="43"/>
      <c r="I217" s="43"/>
      <c r="J217" s="43"/>
      <c r="K217" s="43"/>
      <c r="L217" s="43"/>
      <c r="M217" s="43"/>
      <c r="N217" s="43"/>
      <c r="O217" s="43"/>
      <c r="P217" s="43"/>
      <c r="Q217" s="43"/>
      <c r="R217" s="43"/>
      <c r="S217" s="43"/>
      <c r="T217" s="43"/>
      <c r="U217" s="43"/>
      <c r="V217" s="43"/>
      <c r="W217" s="43"/>
      <c r="X217" s="43"/>
      <c r="Y217" s="43"/>
      <c r="Z217" s="43"/>
    </row>
    <row r="218" spans="1:26" ht="15.75" customHeight="1">
      <c r="A218" s="43"/>
      <c r="B218" s="43"/>
      <c r="C218" s="43"/>
      <c r="D218" s="43"/>
      <c r="E218" s="43"/>
      <c r="F218" s="43"/>
      <c r="G218" s="43"/>
      <c r="H218" s="43"/>
      <c r="I218" s="43"/>
      <c r="J218" s="43"/>
      <c r="K218" s="43"/>
      <c r="L218" s="43"/>
      <c r="M218" s="43"/>
      <c r="N218" s="43"/>
      <c r="O218" s="43"/>
      <c r="P218" s="43"/>
      <c r="Q218" s="43"/>
      <c r="R218" s="43"/>
      <c r="S218" s="43"/>
      <c r="T218" s="43"/>
      <c r="U218" s="43"/>
      <c r="V218" s="43"/>
      <c r="W218" s="43"/>
      <c r="X218" s="43"/>
      <c r="Y218" s="43"/>
      <c r="Z218" s="43"/>
    </row>
    <row r="219" spans="1:26" ht="15.75" customHeight="1">
      <c r="A219" s="43"/>
      <c r="B219" s="43"/>
      <c r="C219" s="43"/>
      <c r="D219" s="43"/>
      <c r="E219" s="43"/>
      <c r="F219" s="43"/>
      <c r="G219" s="43"/>
      <c r="H219" s="43"/>
      <c r="I219" s="43"/>
      <c r="J219" s="43"/>
      <c r="K219" s="43"/>
      <c r="L219" s="43"/>
      <c r="M219" s="43"/>
      <c r="N219" s="43"/>
      <c r="O219" s="43"/>
      <c r="P219" s="43"/>
      <c r="Q219" s="43"/>
      <c r="R219" s="43"/>
      <c r="S219" s="43"/>
      <c r="T219" s="43"/>
      <c r="U219" s="43"/>
      <c r="V219" s="43"/>
      <c r="W219" s="43"/>
      <c r="X219" s="43"/>
      <c r="Y219" s="43"/>
      <c r="Z219" s="43"/>
    </row>
    <row r="220" spans="1:26" ht="15.75" customHeight="1">
      <c r="A220" s="43"/>
      <c r="B220" s="43"/>
      <c r="C220" s="43"/>
      <c r="D220" s="43"/>
      <c r="E220" s="43"/>
      <c r="F220" s="43"/>
      <c r="G220" s="43"/>
      <c r="H220" s="43"/>
      <c r="I220" s="43"/>
      <c r="J220" s="43"/>
      <c r="K220" s="43"/>
      <c r="L220" s="43"/>
      <c r="M220" s="43"/>
      <c r="N220" s="43"/>
      <c r="O220" s="43"/>
      <c r="P220" s="43"/>
      <c r="Q220" s="43"/>
      <c r="R220" s="43"/>
      <c r="S220" s="43"/>
      <c r="T220" s="43"/>
      <c r="U220" s="43"/>
      <c r="V220" s="43"/>
      <c r="W220" s="43"/>
      <c r="X220" s="43"/>
      <c r="Y220" s="43"/>
      <c r="Z220" s="43"/>
    </row>
    <row r="221" spans="1:26" ht="15.75" customHeight="1">
      <c r="A221" s="43"/>
      <c r="B221" s="43"/>
      <c r="C221" s="43"/>
      <c r="D221" s="43"/>
      <c r="E221" s="43"/>
      <c r="F221" s="43"/>
      <c r="G221" s="43"/>
      <c r="H221" s="43"/>
      <c r="I221" s="43"/>
      <c r="J221" s="43"/>
      <c r="K221" s="43"/>
      <c r="L221" s="43"/>
      <c r="M221" s="43"/>
      <c r="N221" s="43"/>
      <c r="O221" s="43"/>
      <c r="P221" s="43"/>
      <c r="Q221" s="43"/>
      <c r="R221" s="43"/>
      <c r="S221" s="43"/>
      <c r="T221" s="43"/>
      <c r="U221" s="43"/>
      <c r="V221" s="43"/>
      <c r="W221" s="43"/>
      <c r="X221" s="43"/>
      <c r="Y221" s="43"/>
      <c r="Z221" s="43"/>
    </row>
    <row r="222" spans="1:26" ht="15.75" customHeight="1">
      <c r="A222" s="43"/>
      <c r="B222" s="43"/>
      <c r="C222" s="43"/>
      <c r="D222" s="43"/>
      <c r="E222" s="43"/>
      <c r="F222" s="43"/>
      <c r="G222" s="43"/>
      <c r="H222" s="43"/>
      <c r="I222" s="43"/>
      <c r="J222" s="43"/>
      <c r="K222" s="43"/>
      <c r="L222" s="43"/>
      <c r="M222" s="43"/>
      <c r="N222" s="43"/>
      <c r="O222" s="43"/>
      <c r="P222" s="43"/>
      <c r="Q222" s="43"/>
      <c r="R222" s="43"/>
      <c r="S222" s="43"/>
      <c r="T222" s="43"/>
      <c r="U222" s="43"/>
      <c r="V222" s="43"/>
      <c r="W222" s="43"/>
      <c r="X222" s="43"/>
      <c r="Y222" s="43"/>
      <c r="Z222" s="43"/>
    </row>
    <row r="223" spans="1:26" ht="15.75" customHeight="1">
      <c r="A223" s="43"/>
      <c r="B223" s="43"/>
      <c r="C223" s="43"/>
      <c r="D223" s="43"/>
      <c r="E223" s="43"/>
      <c r="F223" s="43"/>
      <c r="G223" s="43"/>
      <c r="H223" s="43"/>
      <c r="I223" s="43"/>
      <c r="J223" s="43"/>
      <c r="K223" s="43"/>
      <c r="L223" s="43"/>
      <c r="M223" s="43"/>
      <c r="N223" s="43"/>
      <c r="O223" s="43"/>
      <c r="P223" s="43"/>
      <c r="Q223" s="43"/>
      <c r="R223" s="43"/>
      <c r="S223" s="43"/>
      <c r="T223" s="43"/>
      <c r="U223" s="43"/>
      <c r="V223" s="43"/>
      <c r="W223" s="43"/>
      <c r="X223" s="43"/>
      <c r="Y223" s="43"/>
      <c r="Z223" s="43"/>
    </row>
    <row r="224" spans="1:26" ht="15.75" customHeight="1">
      <c r="A224" s="43"/>
      <c r="B224" s="43"/>
      <c r="C224" s="43"/>
      <c r="D224" s="43"/>
      <c r="E224" s="43"/>
      <c r="F224" s="43"/>
      <c r="G224" s="43"/>
      <c r="H224" s="43"/>
      <c r="I224" s="43"/>
      <c r="J224" s="43"/>
      <c r="K224" s="43"/>
      <c r="L224" s="43"/>
      <c r="M224" s="43"/>
      <c r="N224" s="43"/>
      <c r="O224" s="43"/>
      <c r="P224" s="43"/>
      <c r="Q224" s="43"/>
      <c r="R224" s="43"/>
      <c r="S224" s="43"/>
      <c r="T224" s="43"/>
      <c r="U224" s="43"/>
      <c r="V224" s="43"/>
      <c r="W224" s="43"/>
      <c r="X224" s="43"/>
      <c r="Y224" s="43"/>
      <c r="Z224" s="43"/>
    </row>
    <row r="225" spans="1:26" ht="15.75" customHeight="1">
      <c r="A225" s="43"/>
      <c r="B225" s="43"/>
      <c r="C225" s="43"/>
      <c r="D225" s="43"/>
      <c r="E225" s="43"/>
      <c r="F225" s="43"/>
      <c r="G225" s="43"/>
      <c r="H225" s="43"/>
      <c r="I225" s="43"/>
      <c r="J225" s="43"/>
      <c r="K225" s="43"/>
      <c r="L225" s="43"/>
      <c r="M225" s="43"/>
      <c r="N225" s="43"/>
      <c r="O225" s="43"/>
      <c r="P225" s="43"/>
      <c r="Q225" s="43"/>
      <c r="R225" s="43"/>
      <c r="S225" s="43"/>
      <c r="T225" s="43"/>
      <c r="U225" s="43"/>
      <c r="V225" s="43"/>
      <c r="W225" s="43"/>
      <c r="X225" s="43"/>
      <c r="Y225" s="43"/>
      <c r="Z225" s="43"/>
    </row>
    <row r="226" spans="1:26" ht="15.75" customHeight="1">
      <c r="A226" s="43"/>
      <c r="B226" s="43"/>
      <c r="C226" s="43"/>
      <c r="D226" s="43"/>
      <c r="E226" s="43"/>
      <c r="F226" s="43"/>
      <c r="G226" s="43"/>
      <c r="H226" s="43"/>
      <c r="I226" s="43"/>
      <c r="J226" s="43"/>
      <c r="K226" s="43"/>
      <c r="L226" s="43"/>
      <c r="M226" s="43"/>
      <c r="N226" s="43"/>
      <c r="O226" s="43"/>
      <c r="P226" s="43"/>
      <c r="Q226" s="43"/>
      <c r="R226" s="43"/>
      <c r="S226" s="43"/>
      <c r="T226" s="43"/>
      <c r="U226" s="43"/>
      <c r="V226" s="43"/>
      <c r="W226" s="43"/>
      <c r="X226" s="43"/>
      <c r="Y226" s="43"/>
      <c r="Z226" s="43"/>
    </row>
    <row r="227" spans="1:26" ht="15.75" customHeight="1">
      <c r="A227" s="43"/>
      <c r="B227" s="43"/>
      <c r="C227" s="43"/>
      <c r="D227" s="43"/>
      <c r="E227" s="43"/>
      <c r="F227" s="43"/>
      <c r="G227" s="43"/>
      <c r="H227" s="43"/>
      <c r="I227" s="43"/>
      <c r="J227" s="43"/>
      <c r="K227" s="43"/>
      <c r="L227" s="43"/>
      <c r="M227" s="43"/>
      <c r="N227" s="43"/>
      <c r="O227" s="43"/>
      <c r="P227" s="43"/>
      <c r="Q227" s="43"/>
      <c r="R227" s="43"/>
      <c r="S227" s="43"/>
      <c r="T227" s="43"/>
      <c r="U227" s="43"/>
      <c r="V227" s="43"/>
      <c r="W227" s="43"/>
      <c r="X227" s="43"/>
      <c r="Y227" s="43"/>
      <c r="Z227" s="43"/>
    </row>
    <row r="228" spans="1:26" ht="15.75" customHeight="1">
      <c r="A228" s="43"/>
      <c r="B228" s="43"/>
      <c r="C228" s="43"/>
      <c r="D228" s="43"/>
      <c r="E228" s="43"/>
      <c r="F228" s="43"/>
      <c r="G228" s="43"/>
      <c r="H228" s="43"/>
      <c r="I228" s="43"/>
      <c r="J228" s="43"/>
      <c r="K228" s="43"/>
      <c r="L228" s="43"/>
      <c r="M228" s="43"/>
      <c r="N228" s="43"/>
      <c r="O228" s="43"/>
      <c r="P228" s="43"/>
      <c r="Q228" s="43"/>
      <c r="R228" s="43"/>
      <c r="S228" s="43"/>
      <c r="T228" s="43"/>
      <c r="U228" s="43"/>
      <c r="V228" s="43"/>
      <c r="W228" s="43"/>
      <c r="X228" s="43"/>
      <c r="Y228" s="43"/>
      <c r="Z228" s="43"/>
    </row>
    <row r="229" spans="1:26" ht="15.75" customHeight="1">
      <c r="A229" s="43"/>
      <c r="B229" s="43"/>
      <c r="C229" s="43"/>
      <c r="D229" s="43"/>
      <c r="E229" s="43"/>
      <c r="F229" s="43"/>
      <c r="G229" s="43"/>
      <c r="H229" s="43"/>
      <c r="I229" s="43"/>
      <c r="J229" s="43"/>
      <c r="K229" s="43"/>
      <c r="L229" s="43"/>
      <c r="M229" s="43"/>
      <c r="N229" s="43"/>
      <c r="O229" s="43"/>
      <c r="P229" s="43"/>
      <c r="Q229" s="43"/>
      <c r="R229" s="43"/>
      <c r="S229" s="43"/>
      <c r="T229" s="43"/>
      <c r="U229" s="43"/>
      <c r="V229" s="43"/>
      <c r="W229" s="43"/>
      <c r="X229" s="43"/>
      <c r="Y229" s="43"/>
      <c r="Z229" s="43"/>
    </row>
    <row r="230" spans="1:26" ht="15.75" customHeight="1">
      <c r="A230" s="43"/>
      <c r="B230" s="43"/>
      <c r="C230" s="43"/>
      <c r="D230" s="43"/>
      <c r="E230" s="43"/>
      <c r="F230" s="43"/>
      <c r="G230" s="43"/>
      <c r="H230" s="43"/>
      <c r="I230" s="43"/>
      <c r="J230" s="43"/>
      <c r="K230" s="43"/>
      <c r="L230" s="43"/>
      <c r="M230" s="43"/>
      <c r="N230" s="43"/>
      <c r="O230" s="43"/>
      <c r="P230" s="43"/>
      <c r="Q230" s="43"/>
      <c r="R230" s="43"/>
      <c r="S230" s="43"/>
      <c r="T230" s="43"/>
      <c r="U230" s="43"/>
      <c r="V230" s="43"/>
      <c r="W230" s="43"/>
      <c r="X230" s="43"/>
      <c r="Y230" s="43"/>
      <c r="Z230" s="43"/>
    </row>
    <row r="231" spans="1:26" ht="15.75" customHeight="1">
      <c r="A231" s="43"/>
      <c r="B231" s="43"/>
      <c r="C231" s="43"/>
      <c r="D231" s="43"/>
      <c r="E231" s="43"/>
      <c r="F231" s="43"/>
      <c r="G231" s="43"/>
      <c r="H231" s="43"/>
      <c r="I231" s="43"/>
      <c r="J231" s="43"/>
      <c r="K231" s="43"/>
      <c r="L231" s="43"/>
      <c r="M231" s="43"/>
      <c r="N231" s="43"/>
      <c r="O231" s="43"/>
      <c r="P231" s="43"/>
      <c r="Q231" s="43"/>
      <c r="R231" s="43"/>
      <c r="S231" s="43"/>
      <c r="T231" s="43"/>
      <c r="U231" s="43"/>
      <c r="V231" s="43"/>
      <c r="W231" s="43"/>
      <c r="X231" s="43"/>
      <c r="Y231" s="43"/>
      <c r="Z231" s="43"/>
    </row>
    <row r="232" spans="1:26" ht="15.75" customHeight="1">
      <c r="A232" s="43"/>
      <c r="B232" s="43"/>
      <c r="C232" s="43"/>
      <c r="D232" s="43"/>
      <c r="E232" s="43"/>
      <c r="F232" s="43"/>
      <c r="G232" s="43"/>
      <c r="H232" s="43"/>
      <c r="I232" s="43"/>
      <c r="J232" s="43"/>
      <c r="K232" s="43"/>
      <c r="L232" s="43"/>
      <c r="M232" s="43"/>
      <c r="N232" s="43"/>
      <c r="O232" s="43"/>
      <c r="P232" s="43"/>
      <c r="Q232" s="43"/>
      <c r="R232" s="43"/>
      <c r="S232" s="43"/>
      <c r="T232" s="43"/>
      <c r="U232" s="43"/>
      <c r="V232" s="43"/>
      <c r="W232" s="43"/>
      <c r="X232" s="43"/>
      <c r="Y232" s="43"/>
      <c r="Z232" s="43"/>
    </row>
    <row r="233" spans="1:26" ht="15.75" customHeight="1">
      <c r="A233" s="43"/>
      <c r="B233" s="43"/>
      <c r="C233" s="43"/>
      <c r="D233" s="43"/>
      <c r="E233" s="43"/>
      <c r="F233" s="43"/>
      <c r="G233" s="43"/>
      <c r="H233" s="43"/>
      <c r="I233" s="43"/>
      <c r="J233" s="43"/>
      <c r="K233" s="43"/>
      <c r="L233" s="43"/>
      <c r="M233" s="43"/>
      <c r="N233" s="43"/>
      <c r="O233" s="43"/>
      <c r="P233" s="43"/>
      <c r="Q233" s="43"/>
      <c r="R233" s="43"/>
      <c r="S233" s="43"/>
      <c r="T233" s="43"/>
      <c r="U233" s="43"/>
      <c r="V233" s="43"/>
      <c r="W233" s="43"/>
      <c r="X233" s="43"/>
      <c r="Y233" s="43"/>
      <c r="Z233" s="43"/>
    </row>
    <row r="234" spans="1:26" ht="15.75" customHeight="1">
      <c r="A234" s="43"/>
      <c r="B234" s="43"/>
      <c r="C234" s="43"/>
      <c r="D234" s="43"/>
      <c r="E234" s="43"/>
      <c r="F234" s="43"/>
      <c r="G234" s="43"/>
      <c r="H234" s="43"/>
      <c r="I234" s="43"/>
      <c r="J234" s="43"/>
      <c r="K234" s="43"/>
      <c r="L234" s="43"/>
      <c r="M234" s="43"/>
      <c r="N234" s="43"/>
      <c r="O234" s="43"/>
      <c r="P234" s="43"/>
      <c r="Q234" s="43"/>
      <c r="R234" s="43"/>
      <c r="S234" s="43"/>
      <c r="T234" s="43"/>
      <c r="U234" s="43"/>
      <c r="V234" s="43"/>
      <c r="W234" s="43"/>
      <c r="X234" s="43"/>
      <c r="Y234" s="43"/>
      <c r="Z234" s="43"/>
    </row>
    <row r="235" spans="1:26" ht="15.75" customHeight="1">
      <c r="A235" s="43"/>
      <c r="B235" s="43"/>
      <c r="C235" s="43"/>
      <c r="D235" s="43"/>
      <c r="E235" s="43"/>
      <c r="F235" s="43"/>
      <c r="G235" s="43"/>
      <c r="H235" s="43"/>
      <c r="I235" s="43"/>
      <c r="J235" s="43"/>
      <c r="K235" s="43"/>
      <c r="L235" s="43"/>
      <c r="M235" s="43"/>
      <c r="N235" s="43"/>
      <c r="O235" s="43"/>
      <c r="P235" s="43"/>
      <c r="Q235" s="43"/>
      <c r="R235" s="43"/>
      <c r="S235" s="43"/>
      <c r="T235" s="43"/>
      <c r="U235" s="43"/>
      <c r="V235" s="43"/>
      <c r="W235" s="43"/>
      <c r="X235" s="43"/>
      <c r="Y235" s="43"/>
      <c r="Z235" s="43"/>
    </row>
    <row r="236" spans="1:26" ht="15.75" customHeight="1">
      <c r="A236" s="43"/>
      <c r="B236" s="43"/>
      <c r="C236" s="43"/>
      <c r="D236" s="43"/>
      <c r="E236" s="43"/>
      <c r="F236" s="43"/>
      <c r="G236" s="43"/>
      <c r="H236" s="43"/>
      <c r="I236" s="43"/>
      <c r="J236" s="43"/>
      <c r="K236" s="43"/>
      <c r="L236" s="43"/>
      <c r="M236" s="43"/>
      <c r="N236" s="43"/>
      <c r="O236" s="43"/>
      <c r="P236" s="43"/>
      <c r="Q236" s="43"/>
      <c r="R236" s="43"/>
      <c r="S236" s="43"/>
      <c r="T236" s="43"/>
      <c r="U236" s="43"/>
      <c r="V236" s="43"/>
      <c r="W236" s="43"/>
      <c r="X236" s="43"/>
      <c r="Y236" s="43"/>
      <c r="Z236" s="43"/>
    </row>
    <row r="237" spans="1:26" ht="15.75" customHeight="1">
      <c r="A237" s="43"/>
      <c r="B237" s="43"/>
      <c r="C237" s="43"/>
      <c r="D237" s="43"/>
      <c r="E237" s="43"/>
      <c r="F237" s="43"/>
      <c r="G237" s="43"/>
      <c r="H237" s="43"/>
      <c r="I237" s="43"/>
      <c r="J237" s="43"/>
      <c r="K237" s="43"/>
      <c r="L237" s="43"/>
      <c r="M237" s="43"/>
      <c r="N237" s="43"/>
      <c r="O237" s="43"/>
      <c r="P237" s="43"/>
      <c r="Q237" s="43"/>
      <c r="R237" s="43"/>
      <c r="S237" s="43"/>
      <c r="T237" s="43"/>
      <c r="U237" s="43"/>
      <c r="V237" s="43"/>
      <c r="W237" s="43"/>
      <c r="X237" s="43"/>
      <c r="Y237" s="43"/>
      <c r="Z237" s="43"/>
    </row>
    <row r="238" spans="1:26" ht="15.75" customHeight="1">
      <c r="A238" s="43"/>
      <c r="B238" s="43"/>
      <c r="C238" s="43"/>
      <c r="D238" s="43"/>
      <c r="E238" s="43"/>
      <c r="F238" s="43"/>
      <c r="G238" s="43"/>
      <c r="H238" s="43"/>
      <c r="I238" s="43"/>
      <c r="J238" s="43"/>
      <c r="K238" s="43"/>
      <c r="L238" s="43"/>
      <c r="M238" s="43"/>
      <c r="N238" s="43"/>
      <c r="O238" s="43"/>
      <c r="P238" s="43"/>
      <c r="Q238" s="43"/>
      <c r="R238" s="43"/>
      <c r="S238" s="43"/>
      <c r="T238" s="43"/>
      <c r="U238" s="43"/>
      <c r="V238" s="43"/>
      <c r="W238" s="43"/>
      <c r="X238" s="43"/>
      <c r="Y238" s="43"/>
      <c r="Z238" s="43"/>
    </row>
    <row r="239" spans="1:26" ht="15.75" customHeight="1">
      <c r="A239" s="43"/>
      <c r="B239" s="43"/>
      <c r="C239" s="43"/>
      <c r="D239" s="43"/>
      <c r="E239" s="43"/>
      <c r="F239" s="43"/>
      <c r="G239" s="43"/>
      <c r="H239" s="43"/>
      <c r="I239" s="43"/>
      <c r="J239" s="43"/>
      <c r="K239" s="43"/>
      <c r="L239" s="43"/>
      <c r="M239" s="43"/>
      <c r="N239" s="43"/>
      <c r="O239" s="43"/>
      <c r="P239" s="43"/>
      <c r="Q239" s="43"/>
      <c r="R239" s="43"/>
      <c r="S239" s="43"/>
      <c r="T239" s="43"/>
      <c r="U239" s="43"/>
      <c r="V239" s="43"/>
      <c r="W239" s="43"/>
      <c r="X239" s="43"/>
      <c r="Y239" s="43"/>
      <c r="Z239" s="43"/>
    </row>
    <row r="240" spans="1:26" ht="15.75" customHeight="1">
      <c r="A240" s="43"/>
      <c r="B240" s="43"/>
      <c r="C240" s="43"/>
      <c r="D240" s="43"/>
      <c r="E240" s="43"/>
      <c r="F240" s="43"/>
      <c r="G240" s="43"/>
      <c r="H240" s="43"/>
      <c r="I240" s="43"/>
      <c r="J240" s="43"/>
      <c r="K240" s="43"/>
      <c r="L240" s="43"/>
      <c r="M240" s="43"/>
      <c r="N240" s="43"/>
      <c r="O240" s="43"/>
      <c r="P240" s="43"/>
      <c r="Q240" s="43"/>
      <c r="R240" s="43"/>
      <c r="S240" s="43"/>
      <c r="T240" s="43"/>
      <c r="U240" s="43"/>
      <c r="V240" s="43"/>
      <c r="W240" s="43"/>
      <c r="X240" s="43"/>
      <c r="Y240" s="43"/>
      <c r="Z240" s="43"/>
    </row>
    <row r="241" spans="1:26" ht="15.75" customHeight="1">
      <c r="A241" s="43"/>
      <c r="B241" s="43"/>
      <c r="C241" s="43"/>
      <c r="D241" s="43"/>
      <c r="E241" s="43"/>
      <c r="F241" s="43"/>
      <c r="G241" s="43"/>
      <c r="H241" s="43"/>
      <c r="I241" s="43"/>
      <c r="J241" s="43"/>
      <c r="K241" s="43"/>
      <c r="L241" s="43"/>
      <c r="M241" s="43"/>
      <c r="N241" s="43"/>
      <c r="O241" s="43"/>
      <c r="P241" s="43"/>
      <c r="Q241" s="43"/>
      <c r="R241" s="43"/>
      <c r="S241" s="43"/>
      <c r="T241" s="43"/>
      <c r="U241" s="43"/>
      <c r="V241" s="43"/>
      <c r="W241" s="43"/>
      <c r="X241" s="43"/>
      <c r="Y241" s="43"/>
      <c r="Z241" s="43"/>
    </row>
    <row r="242" spans="1:26" ht="15.75" customHeight="1">
      <c r="A242" s="43"/>
      <c r="B242" s="43"/>
      <c r="C242" s="43"/>
      <c r="D242" s="43"/>
      <c r="E242" s="43"/>
      <c r="F242" s="43"/>
      <c r="G242" s="43"/>
      <c r="H242" s="43"/>
      <c r="I242" s="43"/>
      <c r="J242" s="43"/>
      <c r="K242" s="43"/>
      <c r="L242" s="43"/>
      <c r="M242" s="43"/>
      <c r="N242" s="43"/>
      <c r="O242" s="43"/>
      <c r="P242" s="43"/>
      <c r="Q242" s="43"/>
      <c r="R242" s="43"/>
      <c r="S242" s="43"/>
      <c r="T242" s="43"/>
      <c r="U242" s="43"/>
      <c r="V242" s="43"/>
      <c r="W242" s="43"/>
      <c r="X242" s="43"/>
      <c r="Y242" s="43"/>
      <c r="Z242" s="43"/>
    </row>
    <row r="243" spans="1:26" ht="15.75" customHeight="1">
      <c r="A243" s="43"/>
      <c r="B243" s="43"/>
      <c r="C243" s="43"/>
      <c r="D243" s="43"/>
      <c r="E243" s="43"/>
      <c r="F243" s="43"/>
      <c r="G243" s="43"/>
      <c r="H243" s="43"/>
      <c r="I243" s="43"/>
      <c r="J243" s="43"/>
      <c r="K243" s="43"/>
      <c r="L243" s="43"/>
      <c r="M243" s="43"/>
      <c r="N243" s="43"/>
      <c r="O243" s="43"/>
      <c r="P243" s="43"/>
      <c r="Q243" s="43"/>
      <c r="R243" s="43"/>
      <c r="S243" s="43"/>
      <c r="T243" s="43"/>
      <c r="U243" s="43"/>
      <c r="V243" s="43"/>
      <c r="W243" s="43"/>
      <c r="X243" s="43"/>
      <c r="Y243" s="43"/>
      <c r="Z243" s="43"/>
    </row>
    <row r="244" spans="1:26" ht="15.75" customHeight="1">
      <c r="A244" s="43"/>
      <c r="B244" s="43"/>
      <c r="C244" s="43"/>
      <c r="D244" s="43"/>
      <c r="E244" s="43"/>
      <c r="F244" s="43"/>
      <c r="G244" s="43"/>
      <c r="H244" s="43"/>
      <c r="I244" s="43"/>
      <c r="J244" s="43"/>
      <c r="K244" s="43"/>
      <c r="L244" s="43"/>
      <c r="M244" s="43"/>
      <c r="N244" s="43"/>
      <c r="O244" s="43"/>
      <c r="P244" s="43"/>
      <c r="Q244" s="43"/>
      <c r="R244" s="43"/>
      <c r="S244" s="43"/>
      <c r="T244" s="43"/>
      <c r="U244" s="43"/>
      <c r="V244" s="43"/>
      <c r="W244" s="43"/>
      <c r="X244" s="43"/>
      <c r="Y244" s="43"/>
      <c r="Z244" s="43"/>
    </row>
    <row r="245" spans="1:26" ht="15.75" customHeight="1">
      <c r="A245" s="43"/>
      <c r="B245" s="43"/>
      <c r="C245" s="43"/>
      <c r="D245" s="43"/>
      <c r="E245" s="43"/>
      <c r="F245" s="43"/>
      <c r="G245" s="43"/>
      <c r="H245" s="43"/>
      <c r="I245" s="43"/>
      <c r="J245" s="43"/>
      <c r="K245" s="43"/>
      <c r="L245" s="43"/>
      <c r="M245" s="43"/>
      <c r="N245" s="43"/>
      <c r="O245" s="43"/>
      <c r="P245" s="43"/>
      <c r="Q245" s="43"/>
      <c r="R245" s="43"/>
      <c r="S245" s="43"/>
      <c r="T245" s="43"/>
      <c r="U245" s="43"/>
      <c r="V245" s="43"/>
      <c r="W245" s="43"/>
      <c r="X245" s="43"/>
      <c r="Y245" s="43"/>
      <c r="Z245" s="43"/>
    </row>
    <row r="246" spans="1:26" ht="15.75" customHeight="1"/>
    <row r="247" spans="1:26" ht="15.75" customHeight="1"/>
    <row r="248" spans="1:26" ht="15.75" customHeight="1"/>
    <row r="249" spans="1:26" ht="15.75" customHeight="1"/>
    <row r="250" spans="1:26" ht="15.75" customHeight="1"/>
    <row r="251" spans="1:26" ht="15.75" customHeight="1"/>
    <row r="252" spans="1:26" ht="15.75" customHeight="1"/>
    <row r="253" spans="1:26" ht="15.75" customHeight="1"/>
    <row r="254" spans="1:26" ht="15.75" customHeight="1"/>
    <row r="255" spans="1:26" ht="15.75" customHeight="1"/>
    <row r="256" spans="1:2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6">
    <mergeCell ref="H8:H9"/>
    <mergeCell ref="I8:K8"/>
    <mergeCell ref="L8:N8"/>
    <mergeCell ref="O8:Q8"/>
    <mergeCell ref="R8:U8"/>
    <mergeCell ref="A45:C45"/>
    <mergeCell ref="A1:B1"/>
    <mergeCell ref="A3:U3"/>
    <mergeCell ref="A7:A9"/>
    <mergeCell ref="B7:B9"/>
    <mergeCell ref="C7:C9"/>
    <mergeCell ref="D7:U7"/>
    <mergeCell ref="D8:D9"/>
    <mergeCell ref="E8:E9"/>
    <mergeCell ref="F8:F9"/>
    <mergeCell ref="G8:G9"/>
  </mergeCells>
  <pageMargins left="0.7" right="0.7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50</vt:lpstr>
      <vt:lpstr>51</vt:lpstr>
      <vt:lpstr>53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2026-05-22T21:54:33Z</dcterms:created>
  <dcterms:modified xsi:type="dcterms:W3CDTF">2026-05-22T21:54:58Z</dcterms:modified>
</cp:coreProperties>
</file>