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261619CA-0201-471F-92FE-65158A79632E}" xr6:coauthVersionLast="47" xr6:coauthVersionMax="47" xr10:uidLastSave="{00000000-0000-0000-0000-000000000000}"/>
  <bookViews>
    <workbookView xWindow="-120" yWindow="-120" windowWidth="20730" windowHeight="11040" xr2:uid="{CCED1554-AB6D-44A6-AEEB-18E5D8453311}"/>
  </bookViews>
  <sheets>
    <sheet name="5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I52" i="1"/>
  <c r="I60" i="1" s="1"/>
  <c r="H52" i="1"/>
  <c r="H58" i="1" s="1"/>
  <c r="F52" i="1"/>
  <c r="E52" i="1"/>
  <c r="D52" i="1"/>
  <c r="G51" i="1"/>
  <c r="G50" i="1"/>
  <c r="G49" i="1"/>
  <c r="G48" i="1"/>
  <c r="G47" i="1"/>
  <c r="G46" i="1"/>
  <c r="G45" i="1"/>
  <c r="G44" i="1"/>
  <c r="G43" i="1"/>
  <c r="C43" i="1"/>
  <c r="B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G52" i="1" s="1"/>
  <c r="G56" i="1" s="1"/>
  <c r="C12" i="1"/>
  <c r="B12" i="1"/>
  <c r="F6" i="1"/>
  <c r="F5" i="1"/>
</calcChain>
</file>

<file path=xl/sharedStrings.xml><?xml version="1.0" encoding="utf-8"?>
<sst xmlns="http://schemas.openxmlformats.org/spreadsheetml/2006/main" count="35" uniqueCount="35">
  <si>
    <t>TABEL 59</t>
  </si>
  <si>
    <t>JUMLAH TERDUGA TUBERKULOSIS, KASUS TUBERKULOSIS, KASUS TUBERKULOSIS SENSITIF OBAT (SO) YANG MEMULAI PENGOBATAN, PEMBERIAN TERAPI PENCEGAHAN TUBERKULOSIS (TPT)</t>
  </si>
  <si>
    <t xml:space="preserve"> MENURUT JENIS KELAMIN, KECAMATAN, DAN PUSKESMAS DAN FASYANKES LAINNYA</t>
  </si>
  <si>
    <t>KABUPATEN/KOTA</t>
  </si>
  <si>
    <t>TAHUN</t>
  </si>
  <si>
    <t>NO</t>
  </si>
  <si>
    <t>KECAMATAN</t>
  </si>
  <si>
    <t>PUSKESMAS DAN FASYANKES LAINNYA</t>
  </si>
  <si>
    <t>JUMLAH TERDUGA TUBERKULOSIS YANG MENDAPATKAN PELAYANAN SESUAI STANDAR</t>
  </si>
  <si>
    <t>JUMLAH SEMUA KASUS TUBERKULOSIS</t>
  </si>
  <si>
    <t>JUMLAH KASUS TB SENSITIF OBAT (SO) YANG MEMULAI PENGOBATAN</t>
  </si>
  <si>
    <t>JUMLAH KONTAK SERUMAH YANG MENDAPATKAN TERAPI PENCEGAHAN TUBERKULOSIS (TPT)</t>
  </si>
  <si>
    <t>LAKI-LAKI</t>
  </si>
  <si>
    <t>PEREMPUAN</t>
  </si>
  <si>
    <t>LAKI-LAKI + PEREMPUAN</t>
  </si>
  <si>
    <t>RSUD dr. Harjono S</t>
  </si>
  <si>
    <t>RSUD Bantarangin</t>
  </si>
  <si>
    <t>RS Darmayu</t>
  </si>
  <si>
    <t>RS Aisyiyah</t>
  </si>
  <si>
    <t>RS Muhammadiyah</t>
  </si>
  <si>
    <t>RS muslimat</t>
  </si>
  <si>
    <t>RS Yasyfin Darussalam</t>
  </si>
  <si>
    <t>Klinik Rutan Kelas II B</t>
  </si>
  <si>
    <t>TOTAL</t>
  </si>
  <si>
    <t xml:space="preserve">JUMLAH TERDUGA TUBERKULOSIS </t>
  </si>
  <si>
    <t>% ORANG TERDUGA TUBERKULOSIS MENDAPATKAN PELAYANAN TUBERKULOSIS SESUAI STANDAR</t>
  </si>
  <si>
    <t xml:space="preserve">PERKIRAAN INSIDEN TUBERKULOSIS (DALAM ABSOLUT) </t>
  </si>
  <si>
    <t>CAKUPAN PENEMUAN KASUS TUBERKULOSIS  (%)</t>
  </si>
  <si>
    <t xml:space="preserve">KASUS TUBERKULOSIS SENSITIF OBAT (SO)  </t>
  </si>
  <si>
    <t>PERSENTASE PASIEN TB SO YANG MEMULAI PENGOBATAN (%)</t>
  </si>
  <si>
    <t>PERKIRAAN JUMLAH KONTAK SERUMAH YANG DIBERIKAN TERAPI PENCEGAHAN TUBERKULOSIS (TPT)</t>
  </si>
  <si>
    <t>CAKUPAN PEMBERIAN TERAPI PENCEGAHAN TB PADA KONTAK SERUMAH</t>
  </si>
  <si>
    <t>Sumber: Bidang P2P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</si>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</sst>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_);_(@_)"/>
    <numFmt numFmtId="166" formatCode="_(* #,##0.0_);_(* \(#,##0.0\);_(* &quot;-&quot;_);_(@_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0" fontId="1" fillId="0" borderId="11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0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0" fontId="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ED33-B79F-4D10-92B5-C5708FFE5E3C}">
  <sheetPr codeName="Sheet60">
    <pageSetUpPr fitToPage="1"/>
  </sheetPr>
  <dimension ref="A1:Z1000"/>
  <sheetViews>
    <sheetView tabSelected="1" workbookViewId="0">
      <selection activeCell="A3" sqref="A3"/>
    </sheetView>
  </sheetViews>
  <sheetFormatPr defaultColWidth="14.42578125" defaultRowHeight="15" customHeight="1"/>
  <cols>
    <col min="1" max="1" width="5.7109375" style="4" customWidth="1"/>
    <col min="2" max="2" width="15.7109375" style="4" customWidth="1"/>
    <col min="3" max="3" width="24.28515625" style="4" customWidth="1"/>
    <col min="4" max="4" width="25.85546875" style="4" customWidth="1"/>
    <col min="5" max="5" width="15.42578125" style="4" customWidth="1"/>
    <col min="6" max="6" width="16" style="4" customWidth="1"/>
    <col min="7" max="7" width="17.5703125" style="4" customWidth="1"/>
    <col min="8" max="8" width="28.5703125" style="4" customWidth="1"/>
    <col min="9" max="9" width="29.28515625" style="4" customWidth="1"/>
    <col min="10" max="24" width="10.42578125" style="4" customWidth="1"/>
    <col min="25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75">
      <c r="A3" s="5" t="s">
        <v>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75">
      <c r="A4" s="6" t="s">
        <v>2</v>
      </c>
      <c r="B4" s="7"/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75">
      <c r="A5" s="5"/>
      <c r="B5" s="5"/>
      <c r="C5" s="5"/>
      <c r="D5" s="5"/>
      <c r="E5" s="8" t="s">
        <v>3</v>
      </c>
      <c r="F5" s="9" t="str">
        <f>'[1]1'!$F$5</f>
        <v>PONOROGO</v>
      </c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75">
      <c r="A6" s="5"/>
      <c r="B6" s="5"/>
      <c r="C6" s="5"/>
      <c r="D6" s="5"/>
      <c r="E6" s="8" t="s">
        <v>4</v>
      </c>
      <c r="F6" s="9">
        <f>'[1]1'!$F$6</f>
        <v>2025</v>
      </c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15.75" thickBot="1">
      <c r="A7" s="10"/>
      <c r="B7" s="10"/>
      <c r="C7" s="10"/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ht="30" customHeight="1">
      <c r="A8" s="11" t="s">
        <v>5</v>
      </c>
      <c r="B8" s="11" t="s">
        <v>6</v>
      </c>
      <c r="C8" s="12" t="s">
        <v>7</v>
      </c>
      <c r="D8" s="12" t="s">
        <v>8</v>
      </c>
      <c r="E8" s="13" t="s">
        <v>9</v>
      </c>
      <c r="F8" s="14"/>
      <c r="G8" s="15"/>
      <c r="H8" s="12" t="s">
        <v>10</v>
      </c>
      <c r="I8" s="12" t="s">
        <v>11</v>
      </c>
      <c r="J8" s="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3.25" customHeight="1">
      <c r="A9" s="17"/>
      <c r="B9" s="17"/>
      <c r="C9" s="17"/>
      <c r="D9" s="17"/>
      <c r="E9" s="18" t="s">
        <v>12</v>
      </c>
      <c r="F9" s="18" t="s">
        <v>13</v>
      </c>
      <c r="G9" s="19" t="s">
        <v>14</v>
      </c>
      <c r="H9" s="17"/>
      <c r="I9" s="1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9.5" customHeight="1">
      <c r="A10" s="20"/>
      <c r="B10" s="20"/>
      <c r="C10" s="20"/>
      <c r="D10" s="20"/>
      <c r="E10" s="20"/>
      <c r="F10" s="20"/>
      <c r="G10" s="20"/>
      <c r="H10" s="20"/>
      <c r="I10" s="20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7</v>
      </c>
      <c r="G11" s="21">
        <v>9</v>
      </c>
      <c r="H11" s="21">
        <v>10</v>
      </c>
      <c r="I11" s="21">
        <v>11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ht="19.5" customHeight="1">
      <c r="A12" s="22">
        <v>1</v>
      </c>
      <c r="B12" s="23" t="str">
        <f>'[1]11'!B9</f>
        <v>Ngrayun</v>
      </c>
      <c r="C12" s="23" t="str">
        <f>'[1]11'!C9</f>
        <v>Ngrayun</v>
      </c>
      <c r="D12" s="24">
        <v>289</v>
      </c>
      <c r="E12" s="24">
        <v>4</v>
      </c>
      <c r="F12" s="24">
        <v>4</v>
      </c>
      <c r="G12" s="25">
        <f t="shared" ref="G12:G51" si="0">SUM(E12,F12)</f>
        <v>8</v>
      </c>
      <c r="H12" s="24">
        <v>8</v>
      </c>
      <c r="I12" s="24"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 ht="19.5" customHeight="1">
      <c r="A13" s="22">
        <v>2</v>
      </c>
      <c r="B13" s="23">
        <f>'[1]11'!B10</f>
        <v>0</v>
      </c>
      <c r="C13" s="23" t="str">
        <f>'[1]11'!C10</f>
        <v>Selur</v>
      </c>
      <c r="D13" s="24">
        <v>137</v>
      </c>
      <c r="E13" s="24">
        <v>0</v>
      </c>
      <c r="F13" s="24">
        <v>4</v>
      </c>
      <c r="G13" s="25">
        <f t="shared" si="0"/>
        <v>4</v>
      </c>
      <c r="H13" s="24">
        <v>4</v>
      </c>
      <c r="I13" s="24"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 ht="19.5" customHeight="1">
      <c r="A14" s="22">
        <v>3</v>
      </c>
      <c r="B14" s="23" t="str">
        <f>'[1]11'!B11</f>
        <v>Slahung</v>
      </c>
      <c r="C14" s="23" t="str">
        <f>'[1]11'!C11</f>
        <v>Slahung</v>
      </c>
      <c r="D14" s="24">
        <v>379</v>
      </c>
      <c r="E14" s="24">
        <v>10</v>
      </c>
      <c r="F14" s="24">
        <v>10</v>
      </c>
      <c r="G14" s="25">
        <f t="shared" si="0"/>
        <v>20</v>
      </c>
      <c r="H14" s="24">
        <v>20</v>
      </c>
      <c r="I14" s="24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 ht="19.5" customHeight="1">
      <c r="A15" s="22">
        <v>4</v>
      </c>
      <c r="B15" s="23">
        <f>'[1]11'!B12</f>
        <v>0</v>
      </c>
      <c r="C15" s="23" t="str">
        <f>'[1]11'!C12</f>
        <v>Nailan</v>
      </c>
      <c r="D15" s="24">
        <v>334</v>
      </c>
      <c r="E15" s="24">
        <v>8</v>
      </c>
      <c r="F15" s="24">
        <v>7</v>
      </c>
      <c r="G15" s="25">
        <f t="shared" si="0"/>
        <v>15</v>
      </c>
      <c r="H15" s="24">
        <v>15</v>
      </c>
      <c r="I15" s="24">
        <v>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 ht="19.5" customHeight="1">
      <c r="A16" s="22">
        <v>5</v>
      </c>
      <c r="B16" s="23" t="str">
        <f>'[1]11'!B13</f>
        <v>Bungkal</v>
      </c>
      <c r="C16" s="23" t="str">
        <f>'[1]11'!C13</f>
        <v>Bungkal</v>
      </c>
      <c r="D16" s="24">
        <v>380</v>
      </c>
      <c r="E16" s="24">
        <v>9</v>
      </c>
      <c r="F16" s="24">
        <v>9</v>
      </c>
      <c r="G16" s="25">
        <f t="shared" si="0"/>
        <v>18</v>
      </c>
      <c r="H16" s="24">
        <v>17</v>
      </c>
      <c r="I16" s="24">
        <v>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 ht="19.5" customHeight="1">
      <c r="A17" s="22">
        <v>6</v>
      </c>
      <c r="B17" s="23" t="str">
        <f>'[1]11'!B14</f>
        <v>Sambit</v>
      </c>
      <c r="C17" s="23" t="str">
        <f>'[1]11'!C14</f>
        <v>Sambit</v>
      </c>
      <c r="D17" s="24">
        <v>252</v>
      </c>
      <c r="E17" s="24">
        <v>4</v>
      </c>
      <c r="F17" s="24">
        <v>6</v>
      </c>
      <c r="G17" s="25">
        <f t="shared" si="0"/>
        <v>10</v>
      </c>
      <c r="H17" s="24">
        <v>10</v>
      </c>
      <c r="I17" s="24">
        <v>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 ht="19.5" customHeight="1">
      <c r="A18" s="22">
        <v>7</v>
      </c>
      <c r="B18" s="23">
        <f>'[1]11'!B15</f>
        <v>0</v>
      </c>
      <c r="C18" s="23" t="str">
        <f>'[1]11'!C15</f>
        <v>Wringinanom</v>
      </c>
      <c r="D18" s="24">
        <v>266</v>
      </c>
      <c r="E18" s="24">
        <v>3</v>
      </c>
      <c r="F18" s="24">
        <v>2</v>
      </c>
      <c r="G18" s="25">
        <f t="shared" si="0"/>
        <v>5</v>
      </c>
      <c r="H18" s="24">
        <v>5</v>
      </c>
      <c r="I18" s="24">
        <v>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ht="19.5" customHeight="1">
      <c r="A19" s="22">
        <v>8</v>
      </c>
      <c r="B19" s="23" t="str">
        <f>'[1]11'!B16</f>
        <v>Sawoo</v>
      </c>
      <c r="C19" s="23" t="str">
        <f>'[1]11'!C16</f>
        <v>Sawoo</v>
      </c>
      <c r="D19" s="24">
        <v>599</v>
      </c>
      <c r="E19" s="24">
        <v>7</v>
      </c>
      <c r="F19" s="24">
        <v>7</v>
      </c>
      <c r="G19" s="25">
        <f t="shared" si="0"/>
        <v>14</v>
      </c>
      <c r="H19" s="24">
        <v>14</v>
      </c>
      <c r="I19" s="24">
        <v>10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 ht="19.5" customHeight="1">
      <c r="A20" s="22">
        <v>9</v>
      </c>
      <c r="B20" s="23">
        <f>'[1]11'!B17</f>
        <v>0</v>
      </c>
      <c r="C20" s="23" t="str">
        <f>'[1]11'!C17</f>
        <v>Bondrang</v>
      </c>
      <c r="D20" s="24">
        <v>142</v>
      </c>
      <c r="E20" s="24">
        <v>0</v>
      </c>
      <c r="F20" s="24">
        <v>2</v>
      </c>
      <c r="G20" s="25">
        <f t="shared" si="0"/>
        <v>2</v>
      </c>
      <c r="H20" s="24">
        <v>2</v>
      </c>
      <c r="I20" s="24">
        <v>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9.5" customHeight="1">
      <c r="A21" s="22">
        <v>10</v>
      </c>
      <c r="B21" s="23" t="str">
        <f>'[1]11'!B18</f>
        <v>Sooko</v>
      </c>
      <c r="C21" s="23" t="str">
        <f>'[1]11'!C18</f>
        <v>Sooko</v>
      </c>
      <c r="D21" s="24">
        <v>324</v>
      </c>
      <c r="E21" s="24">
        <v>26</v>
      </c>
      <c r="F21" s="24">
        <v>15</v>
      </c>
      <c r="G21" s="25">
        <f t="shared" si="0"/>
        <v>41</v>
      </c>
      <c r="H21" s="24">
        <v>40</v>
      </c>
      <c r="I21" s="24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9.5" customHeight="1">
      <c r="A22" s="22">
        <v>11</v>
      </c>
      <c r="B22" s="23" t="str">
        <f>'[1]11'!B19</f>
        <v>Pudak</v>
      </c>
      <c r="C22" s="23" t="str">
        <f>'[1]11'!C19</f>
        <v>Pudak</v>
      </c>
      <c r="D22" s="24">
        <v>187</v>
      </c>
      <c r="E22" s="24">
        <v>7</v>
      </c>
      <c r="F22" s="24">
        <v>19</v>
      </c>
      <c r="G22" s="25">
        <f t="shared" si="0"/>
        <v>26</v>
      </c>
      <c r="H22" s="24">
        <v>26</v>
      </c>
      <c r="I22" s="24">
        <v>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9.5" customHeight="1">
      <c r="A23" s="22">
        <v>12</v>
      </c>
      <c r="B23" s="23" t="str">
        <f>'[1]11'!B20</f>
        <v>Pulung</v>
      </c>
      <c r="C23" s="23" t="str">
        <f>'[1]11'!C20</f>
        <v>Pulung</v>
      </c>
      <c r="D23" s="24">
        <v>374</v>
      </c>
      <c r="E23" s="24">
        <v>12</v>
      </c>
      <c r="F23" s="24">
        <v>5</v>
      </c>
      <c r="G23" s="25">
        <f t="shared" si="0"/>
        <v>17</v>
      </c>
      <c r="H23" s="24">
        <v>17</v>
      </c>
      <c r="I23" s="24">
        <v>20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9.5" customHeight="1">
      <c r="A24" s="22">
        <v>13</v>
      </c>
      <c r="B24" s="23">
        <f>'[1]11'!B21</f>
        <v>0</v>
      </c>
      <c r="C24" s="23" t="str">
        <f>'[1]11'!C21</f>
        <v>Kesugihan</v>
      </c>
      <c r="D24" s="24">
        <v>227</v>
      </c>
      <c r="E24" s="24">
        <v>6</v>
      </c>
      <c r="F24" s="24">
        <v>5</v>
      </c>
      <c r="G24" s="25">
        <f t="shared" si="0"/>
        <v>11</v>
      </c>
      <c r="H24" s="24">
        <v>11</v>
      </c>
      <c r="I24" s="24">
        <v>10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9.5" customHeight="1">
      <c r="A25" s="22">
        <v>14</v>
      </c>
      <c r="B25" s="23" t="str">
        <f>'[1]11'!B22</f>
        <v>Mlarak</v>
      </c>
      <c r="C25" s="23" t="str">
        <f>'[1]11'!C22</f>
        <v>Mlarak</v>
      </c>
      <c r="D25" s="24">
        <v>288</v>
      </c>
      <c r="E25" s="24">
        <v>31</v>
      </c>
      <c r="F25" s="24">
        <v>15</v>
      </c>
      <c r="G25" s="25">
        <f t="shared" si="0"/>
        <v>46</v>
      </c>
      <c r="H25" s="24">
        <v>45</v>
      </c>
      <c r="I25" s="24">
        <v>13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9.5" customHeight="1">
      <c r="A26" s="22">
        <v>15</v>
      </c>
      <c r="B26" s="23" t="str">
        <f>'[1]11'!B23</f>
        <v>Siman</v>
      </c>
      <c r="C26" s="23" t="str">
        <f>'[1]11'!C23</f>
        <v>Siman</v>
      </c>
      <c r="D26" s="24">
        <v>315</v>
      </c>
      <c r="E26" s="24">
        <v>16</v>
      </c>
      <c r="F26" s="24">
        <v>10</v>
      </c>
      <c r="G26" s="25">
        <f t="shared" si="0"/>
        <v>26</v>
      </c>
      <c r="H26" s="24">
        <v>26</v>
      </c>
      <c r="I26" s="24">
        <v>43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9.5" customHeight="1">
      <c r="A27" s="22">
        <v>16</v>
      </c>
      <c r="B27" s="23">
        <f>'[1]11'!B24</f>
        <v>0</v>
      </c>
      <c r="C27" s="23" t="str">
        <f>'[1]11'!C24</f>
        <v>Ronowijayan</v>
      </c>
      <c r="D27" s="24">
        <v>299</v>
      </c>
      <c r="E27" s="24">
        <v>13</v>
      </c>
      <c r="F27" s="24">
        <v>9</v>
      </c>
      <c r="G27" s="25">
        <f t="shared" si="0"/>
        <v>22</v>
      </c>
      <c r="H27" s="24">
        <v>21</v>
      </c>
      <c r="I27" s="24">
        <v>39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9.5" customHeight="1">
      <c r="A28" s="22">
        <v>17</v>
      </c>
      <c r="B28" s="23" t="str">
        <f>'[1]11'!B25</f>
        <v>Jetis</v>
      </c>
      <c r="C28" s="23" t="str">
        <f>'[1]11'!C25</f>
        <v>Jetis</v>
      </c>
      <c r="D28" s="24">
        <v>420</v>
      </c>
      <c r="E28" s="24">
        <v>17</v>
      </c>
      <c r="F28" s="24">
        <v>10</v>
      </c>
      <c r="G28" s="25">
        <f t="shared" si="0"/>
        <v>27</v>
      </c>
      <c r="H28" s="24">
        <v>27</v>
      </c>
      <c r="I28" s="24">
        <v>18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9.5" customHeight="1">
      <c r="A29" s="22">
        <v>18</v>
      </c>
      <c r="B29" s="23" t="str">
        <f>'[1]11'!B26</f>
        <v>Balong</v>
      </c>
      <c r="C29" s="23" t="str">
        <f>'[1]11'!C26</f>
        <v>Balong</v>
      </c>
      <c r="D29" s="24">
        <v>507</v>
      </c>
      <c r="E29" s="24">
        <v>19</v>
      </c>
      <c r="F29" s="24">
        <v>18</v>
      </c>
      <c r="G29" s="25">
        <f t="shared" si="0"/>
        <v>37</v>
      </c>
      <c r="H29" s="24">
        <v>37</v>
      </c>
      <c r="I29" s="24">
        <v>37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9.5" customHeight="1">
      <c r="A30" s="22">
        <v>19</v>
      </c>
      <c r="B30" s="23" t="str">
        <f>'[1]11'!B27</f>
        <v>Kauman</v>
      </c>
      <c r="C30" s="23" t="str">
        <f>'[1]11'!C27</f>
        <v>Kauman</v>
      </c>
      <c r="D30" s="24">
        <v>396</v>
      </c>
      <c r="E30" s="24">
        <v>16</v>
      </c>
      <c r="F30" s="24">
        <v>13</v>
      </c>
      <c r="G30" s="25">
        <f t="shared" si="0"/>
        <v>29</v>
      </c>
      <c r="H30" s="24">
        <v>28</v>
      </c>
      <c r="I30" s="24">
        <v>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9.5" customHeight="1">
      <c r="A31" s="22">
        <v>20</v>
      </c>
      <c r="B31" s="23">
        <f>'[1]11'!B28</f>
        <v>0</v>
      </c>
      <c r="C31" s="23" t="str">
        <f>'[1]11'!C28</f>
        <v>Ngrandu</v>
      </c>
      <c r="D31" s="24">
        <v>251</v>
      </c>
      <c r="E31" s="24">
        <v>8</v>
      </c>
      <c r="F31" s="24">
        <v>0</v>
      </c>
      <c r="G31" s="25">
        <f t="shared" si="0"/>
        <v>8</v>
      </c>
      <c r="H31" s="24">
        <v>8</v>
      </c>
      <c r="I31" s="24">
        <v>10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9.5" customHeight="1">
      <c r="A32" s="22">
        <v>21</v>
      </c>
      <c r="B32" s="23" t="str">
        <f>'[1]11'!B29</f>
        <v>Jambon</v>
      </c>
      <c r="C32" s="23" t="str">
        <f>'[1]11'!C29</f>
        <v>Jambon</v>
      </c>
      <c r="D32" s="24">
        <v>558</v>
      </c>
      <c r="E32" s="24">
        <v>18</v>
      </c>
      <c r="F32" s="24">
        <v>6</v>
      </c>
      <c r="G32" s="25">
        <f t="shared" si="0"/>
        <v>24</v>
      </c>
      <c r="H32" s="24">
        <v>24</v>
      </c>
      <c r="I32" s="24">
        <v>17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9.5" customHeight="1">
      <c r="A33" s="22">
        <v>22</v>
      </c>
      <c r="B33" s="23" t="str">
        <f>'[1]11'!B30</f>
        <v>Badegan</v>
      </c>
      <c r="C33" s="23" t="str">
        <f>'[1]11'!C30</f>
        <v>Badegan</v>
      </c>
      <c r="D33" s="24">
        <v>499</v>
      </c>
      <c r="E33" s="24">
        <v>16</v>
      </c>
      <c r="F33" s="24">
        <v>8</v>
      </c>
      <c r="G33" s="25">
        <f t="shared" si="0"/>
        <v>24</v>
      </c>
      <c r="H33" s="24">
        <v>24</v>
      </c>
      <c r="I33" s="24">
        <v>77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9.5" customHeight="1">
      <c r="A34" s="22">
        <v>23</v>
      </c>
      <c r="B34" s="23" t="str">
        <f>'[1]11'!B31</f>
        <v>Sampung</v>
      </c>
      <c r="C34" s="23" t="str">
        <f>'[1]11'!C31</f>
        <v>Sampung</v>
      </c>
      <c r="D34" s="24">
        <v>263</v>
      </c>
      <c r="E34" s="24">
        <v>5</v>
      </c>
      <c r="F34" s="24">
        <v>2</v>
      </c>
      <c r="G34" s="25">
        <f t="shared" si="0"/>
        <v>7</v>
      </c>
      <c r="H34" s="24">
        <v>7</v>
      </c>
      <c r="I34" s="24">
        <v>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9.5" customHeight="1">
      <c r="A35" s="22">
        <v>24</v>
      </c>
      <c r="B35" s="23">
        <f>'[1]11'!B32</f>
        <v>0</v>
      </c>
      <c r="C35" s="23" t="str">
        <f>'[1]11'!C32</f>
        <v>Kunti</v>
      </c>
      <c r="D35" s="24">
        <v>276</v>
      </c>
      <c r="E35" s="24">
        <v>6</v>
      </c>
      <c r="F35" s="24">
        <v>1</v>
      </c>
      <c r="G35" s="25">
        <f t="shared" si="0"/>
        <v>7</v>
      </c>
      <c r="H35" s="24">
        <v>7</v>
      </c>
      <c r="I35" s="24">
        <v>21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9.5" customHeight="1">
      <c r="A36" s="22">
        <v>25</v>
      </c>
      <c r="B36" s="23" t="str">
        <f>'[1]11'!B33</f>
        <v>Sukorejo</v>
      </c>
      <c r="C36" s="23" t="str">
        <f>'[1]11'!C33</f>
        <v>Sukorejo</v>
      </c>
      <c r="D36" s="24">
        <v>413</v>
      </c>
      <c r="E36" s="24">
        <v>20</v>
      </c>
      <c r="F36" s="24">
        <v>10</v>
      </c>
      <c r="G36" s="25">
        <f t="shared" si="0"/>
        <v>30</v>
      </c>
      <c r="H36" s="24">
        <v>29</v>
      </c>
      <c r="I36" s="24">
        <v>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9.5" customHeight="1">
      <c r="A37" s="22">
        <v>26</v>
      </c>
      <c r="B37" s="23" t="str">
        <f>'[1]11'!B34</f>
        <v>Ponorogo</v>
      </c>
      <c r="C37" s="23" t="str">
        <f>'[1]11'!C34</f>
        <v>Po. Utara</v>
      </c>
      <c r="D37" s="24">
        <v>469</v>
      </c>
      <c r="E37" s="24">
        <v>24</v>
      </c>
      <c r="F37" s="24">
        <v>10</v>
      </c>
      <c r="G37" s="25">
        <f t="shared" si="0"/>
        <v>34</v>
      </c>
      <c r="H37" s="24">
        <v>34</v>
      </c>
      <c r="I37" s="24">
        <v>46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9.5" customHeight="1">
      <c r="A38" s="22">
        <v>27</v>
      </c>
      <c r="B38" s="23">
        <f>'[1]11'!B35</f>
        <v>0</v>
      </c>
      <c r="C38" s="23" t="str">
        <f>'[1]11'!C35</f>
        <v>Po. Selatan</v>
      </c>
      <c r="D38" s="24">
        <v>416</v>
      </c>
      <c r="E38" s="24">
        <v>9</v>
      </c>
      <c r="F38" s="24">
        <v>3</v>
      </c>
      <c r="G38" s="25">
        <f t="shared" si="0"/>
        <v>12</v>
      </c>
      <c r="H38" s="24">
        <v>12</v>
      </c>
      <c r="I38" s="24">
        <v>21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9.5" customHeight="1">
      <c r="A39" s="22">
        <v>28</v>
      </c>
      <c r="B39" s="23" t="str">
        <f>'[1]11'!B36</f>
        <v>Babadan</v>
      </c>
      <c r="C39" s="23" t="str">
        <f>'[1]11'!C36</f>
        <v>Babadan</v>
      </c>
      <c r="D39" s="24">
        <v>440</v>
      </c>
      <c r="E39" s="24">
        <v>35</v>
      </c>
      <c r="F39" s="24">
        <v>26</v>
      </c>
      <c r="G39" s="25">
        <f t="shared" si="0"/>
        <v>61</v>
      </c>
      <c r="H39" s="24">
        <v>61</v>
      </c>
      <c r="I39" s="24">
        <v>71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9.5" customHeight="1">
      <c r="A40" s="22">
        <v>29</v>
      </c>
      <c r="B40" s="23">
        <f>'[1]11'!B37</f>
        <v>0</v>
      </c>
      <c r="C40" s="23" t="str">
        <f>'[1]11'!C37</f>
        <v>Sukosari</v>
      </c>
      <c r="D40" s="24">
        <v>314</v>
      </c>
      <c r="E40" s="24">
        <v>9</v>
      </c>
      <c r="F40" s="24">
        <v>3</v>
      </c>
      <c r="G40" s="25">
        <f t="shared" si="0"/>
        <v>12</v>
      </c>
      <c r="H40" s="24">
        <v>12</v>
      </c>
      <c r="I40" s="24">
        <v>34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9.5" customHeight="1">
      <c r="A41" s="22">
        <v>30</v>
      </c>
      <c r="B41" s="23" t="str">
        <f>'[1]11'!B38</f>
        <v>Jenangan</v>
      </c>
      <c r="C41" s="23" t="str">
        <f>'[1]11'!C38</f>
        <v>Jenangan</v>
      </c>
      <c r="D41" s="24">
        <v>406</v>
      </c>
      <c r="E41" s="24">
        <v>22</v>
      </c>
      <c r="F41" s="24">
        <v>14</v>
      </c>
      <c r="G41" s="25">
        <f t="shared" si="0"/>
        <v>36</v>
      </c>
      <c r="H41" s="24">
        <v>36</v>
      </c>
      <c r="I41" s="24">
        <v>19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9.5" customHeight="1">
      <c r="A42" s="22">
        <v>31</v>
      </c>
      <c r="B42" s="23">
        <f>'[1]11'!B39</f>
        <v>0</v>
      </c>
      <c r="C42" s="23" t="str">
        <f>'[1]11'!C39</f>
        <v>Setono</v>
      </c>
      <c r="D42" s="24">
        <v>232</v>
      </c>
      <c r="E42" s="24">
        <v>7</v>
      </c>
      <c r="F42" s="24">
        <v>9</v>
      </c>
      <c r="G42" s="25">
        <f t="shared" si="0"/>
        <v>16</v>
      </c>
      <c r="H42" s="24">
        <v>15</v>
      </c>
      <c r="I42" s="24">
        <v>15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9.5" customHeight="1">
      <c r="A43" s="22">
        <v>32</v>
      </c>
      <c r="B43" s="23" t="str">
        <f>'[1]11'!B40</f>
        <v>Ngebel</v>
      </c>
      <c r="C43" s="23" t="str">
        <f>'[1]11'!C40</f>
        <v>Ngebel</v>
      </c>
      <c r="D43" s="24">
        <v>212</v>
      </c>
      <c r="E43" s="24">
        <v>3</v>
      </c>
      <c r="F43" s="24">
        <v>6</v>
      </c>
      <c r="G43" s="25">
        <f t="shared" si="0"/>
        <v>9</v>
      </c>
      <c r="H43" s="24">
        <v>8</v>
      </c>
      <c r="I43" s="24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9.5" customHeight="1">
      <c r="A44" s="22"/>
      <c r="B44" s="23"/>
      <c r="C44" s="26" t="s">
        <v>15</v>
      </c>
      <c r="D44" s="24">
        <v>976</v>
      </c>
      <c r="E44" s="24">
        <v>126</v>
      </c>
      <c r="F44" s="24">
        <v>72</v>
      </c>
      <c r="G44" s="25">
        <f t="shared" si="0"/>
        <v>198</v>
      </c>
      <c r="H44" s="24">
        <v>180</v>
      </c>
      <c r="I44" s="24"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9.5" customHeight="1">
      <c r="A45" s="22"/>
      <c r="B45" s="23"/>
      <c r="C45" s="26" t="s">
        <v>16</v>
      </c>
      <c r="D45" s="24">
        <v>52</v>
      </c>
      <c r="E45" s="24">
        <v>9</v>
      </c>
      <c r="F45" s="24">
        <v>5</v>
      </c>
      <c r="G45" s="25">
        <f t="shared" si="0"/>
        <v>14</v>
      </c>
      <c r="H45" s="24">
        <v>13</v>
      </c>
      <c r="I45" s="24"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9.5" customHeight="1">
      <c r="A46" s="22"/>
      <c r="B46" s="23"/>
      <c r="C46" s="26" t="s">
        <v>17</v>
      </c>
      <c r="D46" s="24">
        <v>300</v>
      </c>
      <c r="E46" s="24">
        <v>45</v>
      </c>
      <c r="F46" s="24">
        <v>35</v>
      </c>
      <c r="G46" s="25">
        <f t="shared" si="0"/>
        <v>80</v>
      </c>
      <c r="H46" s="24">
        <v>73</v>
      </c>
      <c r="I46" s="24"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9.5" customHeight="1">
      <c r="A47" s="22"/>
      <c r="B47" s="23"/>
      <c r="C47" s="26" t="s">
        <v>18</v>
      </c>
      <c r="D47" s="24">
        <v>556</v>
      </c>
      <c r="E47" s="24">
        <v>95</v>
      </c>
      <c r="F47" s="24">
        <v>63</v>
      </c>
      <c r="G47" s="25">
        <f t="shared" si="0"/>
        <v>158</v>
      </c>
      <c r="H47" s="24">
        <v>138</v>
      </c>
      <c r="I47" s="24"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9.5" customHeight="1">
      <c r="A48" s="22"/>
      <c r="B48" s="23"/>
      <c r="C48" s="26" t="s">
        <v>19</v>
      </c>
      <c r="D48" s="24">
        <v>336</v>
      </c>
      <c r="E48" s="24">
        <v>87</v>
      </c>
      <c r="F48" s="24">
        <v>67</v>
      </c>
      <c r="G48" s="25">
        <f t="shared" si="0"/>
        <v>154</v>
      </c>
      <c r="H48" s="24">
        <v>149</v>
      </c>
      <c r="I48" s="24"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9.5" customHeight="1">
      <c r="A49" s="22"/>
      <c r="B49" s="23"/>
      <c r="C49" s="26" t="s">
        <v>20</v>
      </c>
      <c r="D49" s="24">
        <v>132</v>
      </c>
      <c r="E49" s="24">
        <v>46</v>
      </c>
      <c r="F49" s="24">
        <v>38</v>
      </c>
      <c r="G49" s="25">
        <f t="shared" si="0"/>
        <v>84</v>
      </c>
      <c r="H49" s="24">
        <v>69</v>
      </c>
      <c r="I49" s="24"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9.5" customHeight="1">
      <c r="A50" s="22"/>
      <c r="B50" s="23"/>
      <c r="C50" s="26" t="s">
        <v>21</v>
      </c>
      <c r="D50" s="24">
        <v>186</v>
      </c>
      <c r="E50" s="24">
        <v>24</v>
      </c>
      <c r="F50" s="24">
        <v>9</v>
      </c>
      <c r="G50" s="25">
        <f t="shared" si="0"/>
        <v>33</v>
      </c>
      <c r="H50" s="24">
        <v>31</v>
      </c>
      <c r="I50" s="24"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9.5" customHeight="1">
      <c r="A51" s="22"/>
      <c r="B51" s="23"/>
      <c r="C51" s="26" t="s">
        <v>22</v>
      </c>
      <c r="D51" s="24">
        <v>112</v>
      </c>
      <c r="E51" s="24">
        <v>5</v>
      </c>
      <c r="F51" s="24">
        <v>0</v>
      </c>
      <c r="G51" s="25">
        <f t="shared" si="0"/>
        <v>5</v>
      </c>
      <c r="H51" s="24">
        <v>5</v>
      </c>
      <c r="I51" s="24"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24" customHeight="1">
      <c r="A52" s="27" t="s">
        <v>23</v>
      </c>
      <c r="B52" s="28"/>
      <c r="C52" s="29"/>
      <c r="D52" s="30">
        <f t="shared" ref="D52:I52" si="1">SUM(D12:D51)</f>
        <v>13514</v>
      </c>
      <c r="E52" s="30">
        <f t="shared" si="1"/>
        <v>827</v>
      </c>
      <c r="F52" s="30">
        <f t="shared" si="1"/>
        <v>557</v>
      </c>
      <c r="G52" s="30">
        <f t="shared" si="1"/>
        <v>1384</v>
      </c>
      <c r="H52" s="30">
        <f t="shared" si="1"/>
        <v>1308</v>
      </c>
      <c r="I52" s="30">
        <f t="shared" si="1"/>
        <v>585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24" customHeight="1">
      <c r="A53" s="31" t="s">
        <v>24</v>
      </c>
      <c r="B53" s="28"/>
      <c r="C53" s="28"/>
      <c r="D53" s="30">
        <v>13514</v>
      </c>
      <c r="E53" s="32"/>
      <c r="F53" s="32"/>
      <c r="G53" s="32"/>
      <c r="H53" s="33"/>
      <c r="I53" s="3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24" customHeight="1">
      <c r="A54" s="34" t="s">
        <v>25</v>
      </c>
      <c r="B54" s="35"/>
      <c r="C54" s="35"/>
      <c r="D54" s="36"/>
      <c r="E54" s="36"/>
      <c r="F54" s="37">
        <f>D52/D53*100</f>
        <v>100</v>
      </c>
      <c r="G54" s="36"/>
      <c r="H54" s="38"/>
      <c r="I54" s="3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24" customHeight="1">
      <c r="A55" s="39" t="s">
        <v>26</v>
      </c>
      <c r="B55" s="39"/>
      <c r="C55" s="39"/>
      <c r="D55" s="28"/>
      <c r="E55" s="28"/>
      <c r="F55" s="28"/>
      <c r="G55" s="40">
        <v>2543</v>
      </c>
      <c r="H55" s="39"/>
      <c r="I55" s="3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24" customHeight="1">
      <c r="A56" s="39" t="s">
        <v>27</v>
      </c>
      <c r="B56" s="31"/>
      <c r="C56" s="28"/>
      <c r="D56" s="28"/>
      <c r="E56" s="28"/>
      <c r="F56" s="28"/>
      <c r="G56" s="41">
        <f>G52/G55</f>
        <v>0.54423908769170271</v>
      </c>
      <c r="H56" s="39"/>
      <c r="I56" s="3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24" customHeight="1">
      <c r="A57" s="27" t="s">
        <v>28</v>
      </c>
      <c r="B57" s="42"/>
      <c r="C57" s="42"/>
      <c r="D57" s="42"/>
      <c r="E57" s="42"/>
      <c r="F57" s="42"/>
      <c r="G57" s="43"/>
      <c r="H57" s="44">
        <v>1384</v>
      </c>
      <c r="I57" s="3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24" customHeight="1">
      <c r="A58" s="27" t="s">
        <v>29</v>
      </c>
      <c r="B58" s="42"/>
      <c r="C58" s="42"/>
      <c r="D58" s="42"/>
      <c r="E58" s="42"/>
      <c r="F58" s="42"/>
      <c r="G58" s="43"/>
      <c r="H58" s="45">
        <f>H52/H57</f>
        <v>0.94508670520231219</v>
      </c>
      <c r="I58" s="3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24" customHeight="1">
      <c r="A59" s="27" t="s">
        <v>30</v>
      </c>
      <c r="B59" s="42"/>
      <c r="C59" s="42"/>
      <c r="D59" s="42"/>
      <c r="E59" s="42"/>
      <c r="F59" s="42"/>
      <c r="G59" s="43"/>
      <c r="H59" s="44"/>
      <c r="I59" s="44">
        <v>1984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24" customHeight="1" thickBot="1">
      <c r="A60" s="46" t="s">
        <v>31</v>
      </c>
      <c r="B60" s="47"/>
      <c r="C60" s="47"/>
      <c r="D60" s="47"/>
      <c r="E60" s="47"/>
      <c r="F60" s="47"/>
      <c r="G60" s="47"/>
      <c r="H60" s="48"/>
      <c r="I60" s="49">
        <f>I52/I59</f>
        <v>0.29485887096774194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4.25" customHeight="1">
      <c r="A61" s="2"/>
      <c r="B61" s="50"/>
      <c r="C61" s="50"/>
      <c r="D61" s="50"/>
      <c r="E61" s="50"/>
      <c r="F61" s="50"/>
      <c r="G61" s="50"/>
      <c r="H61" s="5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4.25" customHeight="1">
      <c r="A62" s="2" t="s">
        <v>32</v>
      </c>
      <c r="B62" s="2"/>
      <c r="C62" s="2"/>
      <c r="D62" s="2"/>
      <c r="E62" s="2"/>
      <c r="F62" s="2"/>
      <c r="G62" s="51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21" customHeight="1">
      <c r="A63" s="2" t="s">
        <v>33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>
      <c r="A64" s="2" t="s">
        <v>34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3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3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3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3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3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3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3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3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3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3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3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3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3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3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3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3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3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3"/>
    </row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8:J10"/>
    <mergeCell ref="E9:E10"/>
    <mergeCell ref="F9:F10"/>
    <mergeCell ref="G9:G10"/>
    <mergeCell ref="A60:G60"/>
    <mergeCell ref="A4:I4"/>
    <mergeCell ref="A8:A10"/>
    <mergeCell ref="B8:B10"/>
    <mergeCell ref="C8:C10"/>
    <mergeCell ref="D8:D10"/>
    <mergeCell ref="E8:G8"/>
    <mergeCell ref="H8:H10"/>
    <mergeCell ref="I8:I10"/>
  </mergeCells>
  <conditionalFormatting sqref="E63">
    <cfRule type="cellIs" dxfId="0" priority="1" stopIfTrue="1" operator="notEqual">
      <formula>#REF!</formula>
    </cfRule>
  </conditionalFormatting>
  <printOptions horizontalCentered="1"/>
  <pageMargins left="1.05" right="0.9" top="1.03" bottom="0.78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2026-05-22T22:04:02Z</dcterms:created>
  <dcterms:modified xsi:type="dcterms:W3CDTF">2026-05-22T22:04:57Z</dcterms:modified>
</cp:coreProperties>
</file>