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65B24F85-037D-468A-A872-D9D0BE478734}" xr6:coauthVersionLast="47" xr6:coauthVersionMax="47" xr10:uidLastSave="{00000000-0000-0000-0000-000000000000}"/>
  <bookViews>
    <workbookView xWindow="-120" yWindow="-120" windowWidth="20730" windowHeight="11040" xr2:uid="{CC53851D-A366-4772-8C55-2707DCAB8DC0}"/>
  </bookViews>
  <sheets>
    <sheet name="62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D16" i="1"/>
  <c r="C16" i="1"/>
  <c r="E15" i="1"/>
  <c r="E14" i="1"/>
  <c r="E13" i="1"/>
  <c r="E12" i="1"/>
  <c r="E11" i="1"/>
  <c r="E10" i="1"/>
  <c r="D5" i="1"/>
  <c r="D4" i="1"/>
  <c r="E16" i="1" l="1"/>
  <c r="D17" i="1" l="1"/>
  <c r="F13" i="1"/>
  <c r="F15" i="1"/>
  <c r="F11" i="1"/>
  <c r="F10" i="1"/>
  <c r="C17" i="1"/>
  <c r="F14" i="1"/>
  <c r="F12" i="1"/>
</calcChain>
</file>

<file path=xl/sharedStrings.xml><?xml version="1.0" encoding="utf-8"?>
<sst xmlns="http://schemas.openxmlformats.org/spreadsheetml/2006/main" count="25" uniqueCount="25">
  <si>
    <t>TABEL  62</t>
  </si>
  <si>
    <t xml:space="preserve"> </t>
  </si>
  <si>
    <t>JUMLAH KASUS HIV MENURUT JENIS KELAMIN DAN KELOMPOK UMUR</t>
  </si>
  <si>
    <t>KABUPATEN/KOTA</t>
  </si>
  <si>
    <t>TAHUN</t>
  </si>
  <si>
    <t>NO</t>
  </si>
  <si>
    <t>KELOMPOK UMUR</t>
  </si>
  <si>
    <t>KASUS H I V</t>
  </si>
  <si>
    <t>L</t>
  </si>
  <si>
    <t>P</t>
  </si>
  <si>
    <t>L+P</t>
  </si>
  <si>
    <t>PROPORSI KELOMPOK UMUR</t>
  </si>
  <si>
    <r>
      <rPr>
        <sz val="12"/>
        <color rgb="FF000000"/>
        <rFont val="Arial"/>
      </rPr>
      <t>≤</t>
    </r>
    <r>
      <rPr>
        <sz val="12"/>
        <color rgb="FF000000"/>
        <rFont val="Arial"/>
      </rPr>
      <t xml:space="preserve"> 4 TAHUN</t>
    </r>
  </si>
  <si>
    <t>5 - 14 TAHUN</t>
  </si>
  <si>
    <t>15 - 19 TAHUN</t>
  </si>
  <si>
    <t>20 - 24 TAHUN</t>
  </si>
  <si>
    <t>25 - 49 TAHUN</t>
  </si>
  <si>
    <r>
      <rPr>
        <sz val="12"/>
        <color rgb="FF000000"/>
        <rFont val="Arial"/>
      </rPr>
      <t>≥</t>
    </r>
    <r>
      <rPr>
        <sz val="12"/>
        <color rgb="FF000000"/>
        <rFont val="Arial"/>
      </rPr>
      <t xml:space="preserve"> 50 TAHUN</t>
    </r>
  </si>
  <si>
    <t>TOTAL</t>
  </si>
  <si>
    <t>PROPORSI JENIS KELAMIN</t>
  </si>
  <si>
    <t xml:space="preserve">Jumlah estimasi  orang  dengan risiko terinfeksi HIV </t>
  </si>
  <si>
    <t>Jumlah orang dengan risiko terinfeksi HIV yang mendapatkan pelayanan sesuai standar</t>
  </si>
  <si>
    <t xml:space="preserve">Persentase orang dengan risiko terinfeksi HIV mendapatkan 
pelayanan  deteksi dini HIV sesuai standar
</t>
  </si>
  <si>
    <t>Sumber: Bidang P2P</t>
  </si>
  <si>
    <t>Keterangan: Jumlah kasus adalah seluruh kasus baru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</si>
</sst>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;\!\(#,##0\!\)"/>
    <numFmt numFmtId="165" formatCode="0.0"/>
    <numFmt numFmtId="166" formatCode="_(* #,##0_);_(* \(#,##0\);_(* &quot;-&quot;??_);_(@_)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vertical="center"/>
    </xf>
    <xf numFmtId="165" fontId="2" fillId="0" borderId="7" xfId="0" applyNumberFormat="1" applyFont="1" applyBorder="1" applyAlignment="1">
      <alignment vertical="center"/>
    </xf>
    <xf numFmtId="166" fontId="2" fillId="0" borderId="0" xfId="0" applyNumberFormat="1" applyFont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164" fontId="1" fillId="2" borderId="7" xfId="0" applyNumberFormat="1" applyFont="1" applyFill="1" applyBorder="1" applyAlignment="1">
      <alignment vertical="center"/>
    </xf>
    <xf numFmtId="165" fontId="1" fillId="0" borderId="8" xfId="0" applyNumberFormat="1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165" fontId="1" fillId="0" borderId="12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A78E-0225-4888-8D91-477BF0D350C5}">
  <sheetPr codeName="Sheet63">
    <pageSetUpPr fitToPage="1"/>
  </sheetPr>
  <dimension ref="A1:Z1000"/>
  <sheetViews>
    <sheetView tabSelected="1" topLeftCell="A13" workbookViewId="0">
      <selection activeCell="I21" sqref="I21"/>
    </sheetView>
  </sheetViews>
  <sheetFormatPr defaultColWidth="14.42578125" defaultRowHeight="15" customHeight="1"/>
  <cols>
    <col min="1" max="1" width="5.7109375" style="3" customWidth="1"/>
    <col min="2" max="2" width="35.42578125" style="3" customWidth="1"/>
    <col min="3" max="5" width="14.7109375" style="3" customWidth="1"/>
    <col min="6" max="6" width="25.7109375" style="3" customWidth="1"/>
    <col min="7" max="7" width="12.42578125" style="3" customWidth="1"/>
    <col min="8" max="13" width="10.7109375" style="3" customWidth="1"/>
    <col min="14" max="14" width="12.42578125" style="3" customWidth="1"/>
    <col min="15" max="15" width="11.85546875" style="3" customWidth="1"/>
    <col min="16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4" t="s">
        <v>1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5" t="s">
        <v>2</v>
      </c>
      <c r="B3" s="6"/>
      <c r="C3" s="6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7"/>
      <c r="B4" s="7"/>
      <c r="C4" s="8" t="s">
        <v>3</v>
      </c>
      <c r="D4" s="9" t="str">
        <f>'[1]1'!$F$5</f>
        <v>PONOROGO</v>
      </c>
      <c r="E4" s="7"/>
      <c r="F4" s="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7"/>
      <c r="B5" s="7"/>
      <c r="C5" s="8" t="s">
        <v>4</v>
      </c>
      <c r="D5" s="9">
        <f>'[1]1'!$F$6</f>
        <v>2025</v>
      </c>
      <c r="E5" s="7"/>
      <c r="F5" s="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10"/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9" customHeight="1">
      <c r="A7" s="11" t="s">
        <v>5</v>
      </c>
      <c r="B7" s="12" t="s">
        <v>6</v>
      </c>
      <c r="C7" s="13" t="s">
        <v>7</v>
      </c>
      <c r="D7" s="14"/>
      <c r="E7" s="14"/>
      <c r="F7" s="15"/>
      <c r="G7" s="16"/>
      <c r="H7" s="17"/>
      <c r="I7" s="6"/>
      <c r="J7" s="6"/>
      <c r="K7" s="17"/>
      <c r="L7" s="6"/>
      <c r="M7" s="6"/>
      <c r="N7" s="16"/>
      <c r="O7" s="16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customHeight="1">
      <c r="A8" s="18"/>
      <c r="B8" s="18"/>
      <c r="C8" s="19" t="s">
        <v>8</v>
      </c>
      <c r="D8" s="19" t="s">
        <v>9</v>
      </c>
      <c r="E8" s="19" t="s">
        <v>10</v>
      </c>
      <c r="F8" s="19" t="s">
        <v>11</v>
      </c>
      <c r="G8" s="16"/>
      <c r="H8" s="16"/>
      <c r="I8" s="16"/>
      <c r="J8" s="16"/>
      <c r="K8" s="16"/>
      <c r="L8" s="16"/>
      <c r="M8" s="16"/>
      <c r="N8" s="16"/>
      <c r="O8" s="16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1"/>
      <c r="H9" s="21"/>
      <c r="I9" s="21"/>
      <c r="J9" s="21"/>
      <c r="K9" s="21"/>
      <c r="L9" s="21"/>
      <c r="M9" s="21"/>
      <c r="N9" s="21"/>
      <c r="O9" s="2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.75" customHeight="1">
      <c r="A10" s="22">
        <v>1</v>
      </c>
      <c r="B10" s="22" t="s">
        <v>12</v>
      </c>
      <c r="C10" s="23">
        <v>0</v>
      </c>
      <c r="D10" s="23">
        <v>0</v>
      </c>
      <c r="E10" s="24">
        <f t="shared" ref="E10:E15" si="0">SUM(C10:D10)</f>
        <v>0</v>
      </c>
      <c r="F10" s="25">
        <f t="shared" ref="F10:F15" si="1">E10/$E$16*100</f>
        <v>0</v>
      </c>
      <c r="G10" s="2"/>
      <c r="H10" s="26"/>
      <c r="I10" s="26"/>
      <c r="J10" s="26"/>
      <c r="K10" s="26"/>
      <c r="L10" s="26"/>
      <c r="M10" s="26"/>
      <c r="N10" s="2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>
      <c r="A11" s="22">
        <v>2</v>
      </c>
      <c r="B11" s="22" t="s">
        <v>13</v>
      </c>
      <c r="C11" s="23">
        <v>2</v>
      </c>
      <c r="D11" s="23">
        <v>0</v>
      </c>
      <c r="E11" s="24">
        <f t="shared" si="0"/>
        <v>2</v>
      </c>
      <c r="F11" s="25">
        <f t="shared" si="1"/>
        <v>1.0256410256410255</v>
      </c>
      <c r="G11" s="2"/>
      <c r="H11" s="26"/>
      <c r="I11" s="26"/>
      <c r="J11" s="26"/>
      <c r="K11" s="26"/>
      <c r="L11" s="26"/>
      <c r="M11" s="26"/>
      <c r="N11" s="2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.75" customHeight="1">
      <c r="A12" s="22">
        <v>3</v>
      </c>
      <c r="B12" s="22" t="s">
        <v>14</v>
      </c>
      <c r="C12" s="23">
        <v>1</v>
      </c>
      <c r="D12" s="23">
        <v>2</v>
      </c>
      <c r="E12" s="24">
        <f t="shared" si="0"/>
        <v>3</v>
      </c>
      <c r="F12" s="25">
        <f t="shared" si="1"/>
        <v>1.5384615384615385</v>
      </c>
      <c r="G12" s="2"/>
      <c r="H12" s="26"/>
      <c r="I12" s="26"/>
      <c r="J12" s="26"/>
      <c r="K12" s="26"/>
      <c r="L12" s="26"/>
      <c r="M12" s="26"/>
      <c r="N12" s="2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.75" customHeight="1">
      <c r="A13" s="22">
        <v>4</v>
      </c>
      <c r="B13" s="22" t="s">
        <v>15</v>
      </c>
      <c r="C13" s="23">
        <v>7</v>
      </c>
      <c r="D13" s="23">
        <v>9</v>
      </c>
      <c r="E13" s="24">
        <f t="shared" si="0"/>
        <v>16</v>
      </c>
      <c r="F13" s="25">
        <f t="shared" si="1"/>
        <v>8.2051282051282044</v>
      </c>
      <c r="G13" s="2"/>
      <c r="H13" s="26"/>
      <c r="I13" s="26"/>
      <c r="J13" s="26"/>
      <c r="K13" s="26"/>
      <c r="L13" s="26"/>
      <c r="M13" s="26"/>
      <c r="N13" s="26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75" customHeight="1">
      <c r="A14" s="22">
        <v>5</v>
      </c>
      <c r="B14" s="22" t="s">
        <v>16</v>
      </c>
      <c r="C14" s="23">
        <v>44</v>
      </c>
      <c r="D14" s="23">
        <v>48</v>
      </c>
      <c r="E14" s="24">
        <f t="shared" si="0"/>
        <v>92</v>
      </c>
      <c r="F14" s="25">
        <f t="shared" si="1"/>
        <v>47.179487179487175</v>
      </c>
      <c r="G14" s="2"/>
      <c r="H14" s="26"/>
      <c r="I14" s="26"/>
      <c r="J14" s="26"/>
      <c r="K14" s="26"/>
      <c r="L14" s="26"/>
      <c r="M14" s="26"/>
      <c r="N14" s="2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.75" customHeight="1">
      <c r="A15" s="22">
        <v>6</v>
      </c>
      <c r="B15" s="22" t="s">
        <v>17</v>
      </c>
      <c r="C15" s="23">
        <v>34</v>
      </c>
      <c r="D15" s="23">
        <v>48</v>
      </c>
      <c r="E15" s="24">
        <f t="shared" si="0"/>
        <v>82</v>
      </c>
      <c r="F15" s="25">
        <f t="shared" si="1"/>
        <v>42.051282051282051</v>
      </c>
      <c r="G15" s="2"/>
      <c r="H15" s="26"/>
      <c r="I15" s="26"/>
      <c r="J15" s="26"/>
      <c r="K15" s="26"/>
      <c r="L15" s="26"/>
      <c r="M15" s="26"/>
      <c r="N15" s="2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.75" customHeight="1">
      <c r="A16" s="27" t="s">
        <v>18</v>
      </c>
      <c r="B16" s="27"/>
      <c r="C16" s="28">
        <f t="shared" ref="C16:E16" si="2">SUM(C10:C15)</f>
        <v>88</v>
      </c>
      <c r="D16" s="28">
        <f t="shared" si="2"/>
        <v>107</v>
      </c>
      <c r="E16" s="28">
        <f t="shared" si="2"/>
        <v>195</v>
      </c>
      <c r="F16" s="29"/>
      <c r="G16" s="2"/>
      <c r="H16" s="26"/>
      <c r="I16" s="26"/>
      <c r="J16" s="26"/>
      <c r="K16" s="26"/>
      <c r="L16" s="26"/>
      <c r="M16" s="26"/>
      <c r="N16" s="26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.75" customHeight="1">
      <c r="A17" s="27" t="s">
        <v>19</v>
      </c>
      <c r="B17" s="7"/>
      <c r="C17" s="30">
        <f t="shared" ref="C17:D17" si="3">C16/$E$16*100</f>
        <v>45.128205128205131</v>
      </c>
      <c r="D17" s="30">
        <f t="shared" si="3"/>
        <v>54.871794871794876</v>
      </c>
      <c r="E17" s="31"/>
      <c r="F17" s="31"/>
      <c r="G17" s="2"/>
      <c r="H17" s="26"/>
      <c r="I17" s="26"/>
      <c r="J17" s="26"/>
      <c r="K17" s="26"/>
      <c r="L17" s="26"/>
      <c r="M17" s="26"/>
      <c r="N17" s="26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32" t="s">
        <v>20</v>
      </c>
      <c r="B18" s="14"/>
      <c r="C18" s="14"/>
      <c r="D18" s="14"/>
      <c r="E18" s="14"/>
      <c r="F18" s="27">
        <v>10081</v>
      </c>
      <c r="G18" s="2"/>
      <c r="H18" s="26"/>
      <c r="I18" s="26"/>
      <c r="J18" s="26"/>
      <c r="K18" s="26"/>
      <c r="L18" s="26"/>
      <c r="M18" s="26"/>
      <c r="N18" s="2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3" customHeight="1">
      <c r="A19" s="32" t="s">
        <v>21</v>
      </c>
      <c r="B19" s="14"/>
      <c r="C19" s="14"/>
      <c r="D19" s="14"/>
      <c r="E19" s="14"/>
      <c r="F19" s="27">
        <v>13976</v>
      </c>
      <c r="G19" s="2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9" customHeight="1" thickBot="1">
      <c r="A20" s="33" t="s">
        <v>22</v>
      </c>
      <c r="B20" s="34"/>
      <c r="C20" s="34"/>
      <c r="D20" s="34"/>
      <c r="E20" s="34"/>
      <c r="F20" s="35">
        <f>F19/F18*100</f>
        <v>138.63703997619282</v>
      </c>
      <c r="G20" s="2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>
      <c r="A21" s="2"/>
      <c r="B21" s="2"/>
      <c r="C21" s="36"/>
      <c r="D21" s="36"/>
      <c r="E21" s="36"/>
      <c r="F21" s="36"/>
      <c r="G21" s="2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" t="s">
        <v>23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" t="s">
        <v>24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18:E18"/>
    <mergeCell ref="A19:E19"/>
    <mergeCell ref="A20:E20"/>
    <mergeCell ref="A3:F3"/>
    <mergeCell ref="A7:A8"/>
    <mergeCell ref="B7:B8"/>
    <mergeCell ref="C7:F7"/>
    <mergeCell ref="H7:J7"/>
    <mergeCell ref="K7:M7"/>
  </mergeCells>
  <printOptions horizontalCentered="1"/>
  <pageMargins left="1.41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2026-05-22T22:06:59Z</dcterms:created>
  <dcterms:modified xsi:type="dcterms:W3CDTF">2026-05-22T22:07:28Z</dcterms:modified>
</cp:coreProperties>
</file>