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ya\Documents\"/>
    </mc:Choice>
  </mc:AlternateContent>
  <xr:revisionPtr revIDLastSave="0" documentId="13_ncr:1_{DCA5636A-A7FF-46EF-94F2-7B1BCD4FA893}" xr6:coauthVersionLast="47" xr6:coauthVersionMax="47" xr10:uidLastSave="{00000000-0000-0000-0000-000000000000}"/>
  <bookViews>
    <workbookView xWindow="-120" yWindow="-120" windowWidth="29040" windowHeight="15720" xr2:uid="{9ECDCD21-F3B1-413C-BD27-D38EE720117E}"/>
  </bookViews>
  <sheets>
    <sheet name="TBC" sheetId="1" r:id="rId1"/>
    <sheet name="Pneumonia" sheetId="2" r:id="rId2"/>
    <sheet name="HIV" sheetId="3" r:id="rId3"/>
    <sheet name="Kusta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4" l="1"/>
  <c r="H41" i="4" s="1"/>
  <c r="G40" i="4"/>
  <c r="G41" i="4" s="1"/>
  <c r="E40" i="4"/>
  <c r="E41" i="4" s="1"/>
  <c r="D40" i="4"/>
  <c r="D41" i="4" s="1"/>
  <c r="K40" i="4"/>
  <c r="I40" i="4"/>
  <c r="F40" i="4"/>
  <c r="G2" i="4"/>
  <c r="F2" i="4"/>
  <c r="F18" i="3"/>
  <c r="D14" i="3"/>
  <c r="D15" i="3" s="1"/>
  <c r="C14" i="3"/>
  <c r="C15" i="3" s="1"/>
  <c r="E12" i="3"/>
  <c r="F12" i="3" s="1"/>
  <c r="E11" i="3"/>
  <c r="F11" i="3" s="1"/>
  <c r="E10" i="3"/>
  <c r="F10" i="3" s="1"/>
  <c r="E9" i="3"/>
  <c r="F9" i="3" s="1"/>
  <c r="E8" i="3"/>
  <c r="E7" i="3"/>
  <c r="F7" i="3" s="1"/>
  <c r="D2" i="3"/>
  <c r="C2" i="3"/>
  <c r="R41" i="2"/>
  <c r="Q41" i="2"/>
  <c r="L41" i="2"/>
  <c r="K41" i="2"/>
  <c r="J41" i="2"/>
  <c r="I41" i="2"/>
  <c r="F41" i="2"/>
  <c r="E41" i="2"/>
  <c r="G43" i="2"/>
  <c r="G44" i="2" s="1"/>
  <c r="D41" i="2"/>
  <c r="S41" i="2"/>
  <c r="N41" i="2"/>
  <c r="M41" i="2"/>
  <c r="H41" i="2"/>
  <c r="H2" i="2"/>
  <c r="G2" i="2"/>
  <c r="J48" i="1"/>
  <c r="J54" i="1" s="1"/>
  <c r="G48" i="1"/>
  <c r="E48" i="1"/>
  <c r="D48" i="1"/>
  <c r="G50" i="1" s="1"/>
  <c r="I48" i="1"/>
  <c r="F3" i="1"/>
  <c r="E3" i="1"/>
  <c r="E14" i="3" l="1"/>
  <c r="F8" i="3"/>
  <c r="L40" i="4"/>
  <c r="L42" i="4" s="1"/>
  <c r="K41" i="4" s="1"/>
  <c r="K42" i="4"/>
  <c r="J40" i="4"/>
  <c r="G41" i="2"/>
  <c r="O41" i="2"/>
  <c r="P41" i="2" s="1"/>
  <c r="I53" i="1"/>
  <c r="I51" i="1"/>
  <c r="H48" i="1"/>
  <c r="F48" i="1"/>
  <c r="J42" i="4" l="1"/>
  <c r="J41" i="4"/>
</calcChain>
</file>

<file path=xl/sharedStrings.xml><?xml version="1.0" encoding="utf-8"?>
<sst xmlns="http://schemas.openxmlformats.org/spreadsheetml/2006/main" count="268" uniqueCount="108">
  <si>
    <t xml:space="preserve">JUMLAH TERDUGA TUBERKULOSIS, KASUS TUBERKULOSIS, KASUS TUBERKULOSIS ANAK, CASE NOTIFICATION RATE (CNR) </t>
  </si>
  <si>
    <t>PER 100.000 PENDUDUKDAN CASE DETECTION RATE (CDR) MENURUT JENIS KELAMIN, KECAMATAN, DAN PUSKESMAS</t>
  </si>
  <si>
    <t>NO</t>
  </si>
  <si>
    <t>KECAMATAN</t>
  </si>
  <si>
    <t>PUSKESMAS</t>
  </si>
  <si>
    <t>JUMLAH TERDUGA TUBERKULOSIS YANG MENDAPATKAN PELAYANAN SESUAI STANDAR</t>
  </si>
  <si>
    <t>JUMLAH SEMUA KASUS TUBERKULOSIS</t>
  </si>
  <si>
    <t>KASUS TUBERKULOSIS ANAK 0-14 TAHUN</t>
  </si>
  <si>
    <t>LAKI-LAKI</t>
  </si>
  <si>
    <t>PEREMPUAN</t>
  </si>
  <si>
    <t>LAKI-LAKI + PEREMPUAN</t>
  </si>
  <si>
    <t>JUMLAH</t>
  </si>
  <si>
    <t>%</t>
  </si>
  <si>
    <t>Rumah Sakit</t>
  </si>
  <si>
    <t>RSUD dr. Harjono</t>
  </si>
  <si>
    <t>RS Muhammadiyah</t>
  </si>
  <si>
    <t>RS Aisyiah</t>
  </si>
  <si>
    <t>RS Griya Waluyo</t>
  </si>
  <si>
    <t>RS Darmayu</t>
  </si>
  <si>
    <t>RS Muslimat</t>
  </si>
  <si>
    <t>Rutan Kelas 2</t>
  </si>
  <si>
    <t>JUMLAH (KAB/KOTA)</t>
  </si>
  <si>
    <t xml:space="preserve">JUMLAH TERDUGA TUBERKULOSIS </t>
  </si>
  <si>
    <t>% ORANG TERDUGA TUBERKULOSIS (TBC) MENDAPATKAN PELAYANAN TUBERKULOSIS SESUAI STANDAR</t>
  </si>
  <si>
    <r>
      <rPr>
        <b/>
        <i/>
        <sz val="11"/>
        <color indexed="8"/>
        <rFont val="Arial"/>
        <family val="2"/>
      </rPr>
      <t xml:space="preserve">CNR SEMUA </t>
    </r>
    <r>
      <rPr>
        <b/>
        <sz val="11"/>
        <color indexed="8"/>
        <rFont val="Arial"/>
        <family val="2"/>
      </rPr>
      <t>KASUS TUBERKULOSIS PER 100.000 PENDUDUK</t>
    </r>
  </si>
  <si>
    <t>PERKIRAAN INSIDEN TUBERKULOSIS (DALAM ABSOLUT) BERDASARKAN MODELING TAHUN 2020</t>
  </si>
  <si>
    <t>CASE DETECTION RATE (%)</t>
  </si>
  <si>
    <t>CAKUPAN PENEMUAN KASUS TUBERKULOSIS ANAK (%)</t>
  </si>
  <si>
    <t>Sumber: Dinas Kesehatan Ponorogo</t>
  </si>
  <si>
    <t xml:space="preserve">Keterangan: </t>
  </si>
  <si>
    <t xml:space="preserve">Jumlah pasien adalah seluruh pasien Tuberkulosis yang ada di wilayah kerja puskesmas tersebut termasuk pasien yang ditemukan di RS, BBKPM/BPKPM/BP4, Lembaga Pemasyarakatan, </t>
  </si>
  <si>
    <t>Rumah Tahanan, Dokter Praktek Mandiri, Klinik dll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</si>
  <si>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</si>
  <si>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</si>
  <si>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</si>
  <si>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</si>
  <si>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</si>
  <si>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</si>
  <si>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</si>
  <si>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</si>
  <si>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</si>
  <si>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</si>
  <si>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</si>
  <si>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</si>
  <si>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</si>
  <si>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</si>
  <si>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</si>
  <si>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</si>
  <si>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</si>
  <si>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</si>
  <si>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</si>
  <si>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</si>
  <si>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</si>
  <si>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</si>
  <si>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</si>
  <si>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</si>
  <si>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Ponorogo</t>
  </si>
  <si>
    <t>Po. Utara</t>
  </si>
  <si>
    <t>Po. Selatan</t>
  </si>
  <si>
    <t>Babadan</t>
  </si>
  <si>
    <t>Sukosari</t>
  </si>
  <si>
    <t>Jenangan</t>
  </si>
  <si>
    <t>Setono</t>
  </si>
  <si>
    <t>Ngebel</t>
  </si>
  <si>
    <t>PENEMUAN KASUS PNEUMONIA BALITA MENURUT JENIS KELAMIN, KECAMATAN, DAN PUSKESMAS</t>
  </si>
  <si>
    <t>JUMLAH BALITA</t>
  </si>
  <si>
    <t>BALITA BATUK ATAU KESUKARAN BERNAPAS</t>
  </si>
  <si>
    <t>PERKIRAAN PNEUMONIA BALITA</t>
  </si>
  <si>
    <t>REALISASI PENEMUAN PENDERITA PNEUMONIA  PADA BALITA</t>
  </si>
  <si>
    <t>BATUK BUKAN PNEUMONIA</t>
  </si>
  <si>
    <t>JUMLAH KUNJUNGAN</t>
  </si>
  <si>
    <t>DIBERIKAN TATALAKSANA STANDAR (DIHITUNG NAPAS / LIHAT TDDK*)</t>
  </si>
  <si>
    <t>PERSENTASE YANG DIBERIKAN TATALAKSANA STANDAR</t>
  </si>
  <si>
    <t xml:space="preserve">PNEUMONIA </t>
  </si>
  <si>
    <t>PNEUMONIA BERAT</t>
  </si>
  <si>
    <t xml:space="preserve">% </t>
  </si>
  <si>
    <t>L</t>
  </si>
  <si>
    <t>P</t>
  </si>
  <si>
    <t>L + P</t>
  </si>
  <si>
    <t>Prevalensi pneumonia pada balita (%)</t>
  </si>
  <si>
    <t>Jumlah Puskesmas yang melakukan tatalaksana Standar minimal 60%</t>
  </si>
  <si>
    <t>Persentase Puskesmas yang melakukan tatalaksana standar minimal 60%</t>
  </si>
  <si>
    <t>* TDDK = tarikan dinding dada ke dalam</t>
  </si>
  <si>
    <t>Jumlah kasus adalah seluruh kasus yang ada di wilayah kerja puskesmas tersebut termasuk kasus yang ditemukan di RS</t>
  </si>
  <si>
    <t>Persentase perkiraan kasus pneumonia pada balita berbeda untuk setiap provinsi, sesuai hasil riskesdas</t>
  </si>
  <si>
    <t>JUMLAH KASUS HIV MENURUT JENIS KELAMIN DAN KELOMPOK UMUR</t>
  </si>
  <si>
    <t xml:space="preserve">  </t>
  </si>
  <si>
    <t>KELOMPOK UMUR</t>
  </si>
  <si>
    <t>H I V</t>
  </si>
  <si>
    <t>L+P</t>
  </si>
  <si>
    <t>PROPORSI KELOMPOK UMUR</t>
  </si>
  <si>
    <r>
      <rPr>
        <sz val="11"/>
        <color indexed="8"/>
        <rFont val="Calibri"/>
        <family val="2"/>
      </rPr>
      <t>≤</t>
    </r>
    <r>
      <rPr>
        <sz val="11"/>
        <color indexed="8"/>
        <rFont val="Arial"/>
        <family val="2"/>
      </rPr>
      <t xml:space="preserve"> 4 TAHUN</t>
    </r>
  </si>
  <si>
    <t>5 - 14 TAHUN</t>
  </si>
  <si>
    <t>15 - 19 TAHUN</t>
  </si>
  <si>
    <t>20 - 24 TAHUN</t>
  </si>
  <si>
    <t>25 - 49 TAHUN</t>
  </si>
  <si>
    <r>
      <rPr>
        <sz val="11"/>
        <color indexed="8"/>
        <rFont val="Calibri"/>
        <family val="2"/>
      </rPr>
      <t>≥</t>
    </r>
    <r>
      <rPr>
        <sz val="11"/>
        <color indexed="8"/>
        <rFont val="Arial"/>
        <family val="2"/>
      </rPr>
      <t xml:space="preserve"> 50 TAHUN</t>
    </r>
  </si>
  <si>
    <t>PROPORSI JENIS KELAMIN</t>
  </si>
  <si>
    <t xml:space="preserve">Jumlah estimasi  orang  dengan risiko terinfeksi HIV </t>
  </si>
  <si>
    <t>Jumlah orang dengan risiko terinfeksi HIV yang mendapatkan pelayanan sesuai standar</t>
  </si>
  <si>
    <t xml:space="preserve">Persentase orang dengan risiko terinfeksi HIV mendapatkan 
pelayanan  deteksi dini HIV sesuai standar
</t>
  </si>
  <si>
    <t>Keterangan: Jumlah kasus adalah seluruh kasus baru yang ada di wilayah kerja puskesmas tersebut termasuk kasus yang ditemukan di RS</t>
  </si>
  <si>
    <t>KASUS BARU KUSTA MENURUT JENIS KELAMIN, KECAMATAN, DAN PUSKESMAS</t>
  </si>
  <si>
    <t>KASUS BARU</t>
  </si>
  <si>
    <t>Pausi Basiler (PB)/ Kusta kering</t>
  </si>
  <si>
    <t>Multi Basiler (MB)/ Kusta Basah</t>
  </si>
  <si>
    <t>PB + MB</t>
  </si>
  <si>
    <r>
      <rPr>
        <b/>
        <sz val="11"/>
        <color indexed="8"/>
        <rFont val="Arial"/>
        <family val="2"/>
      </rPr>
      <t>ANGKA PENEMUAN KASUS BARU (NCDR/</t>
    </r>
    <r>
      <rPr>
        <b/>
        <i/>
        <sz val="11"/>
        <color indexed="8"/>
        <rFont val="Arial"/>
        <family val="2"/>
      </rPr>
      <t>NEW CASE DETECTION RATE</t>
    </r>
    <r>
      <rPr>
        <b/>
        <sz val="11"/>
        <color indexed="8"/>
        <rFont val="Arial"/>
        <family val="2"/>
      </rPr>
      <t>) PER 100.000 PENDUDUK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</si>
</sst>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(* #,##0_);_(* \(#,##0\);_(* &quot;-&quot;_);_(@_)"/>
    <numFmt numFmtId="166" formatCode="_(* #,##0.0_);_(* \(#,##0.0\);_(* &quot;-&quot;_);_(@_)"/>
    <numFmt numFmtId="167" formatCode="_(* #,##0_);_(* \(#,##0\);_(* &quot;-&quot;??_);_(@_)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color theme="1"/>
      <name val="Arial"/>
      <family val="2"/>
    </font>
    <font>
      <sz val="11"/>
      <color rgb="FFDD0806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rgb="FFA5A5A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1" fillId="0" borderId="7" xfId="0" applyFont="1" applyBorder="1" applyAlignment="1">
      <alignment horizontal="center" vertical="center"/>
    </xf>
    <xf numFmtId="0" fontId="3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1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4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0" fontId="1" fillId="0" borderId="14" xfId="0" applyFont="1" applyBorder="1"/>
    <xf numFmtId="0" fontId="5" fillId="0" borderId="14" xfId="0" applyFont="1" applyBorder="1" applyAlignment="1">
      <alignment vertical="center"/>
    </xf>
    <xf numFmtId="3" fontId="5" fillId="0" borderId="14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5" fillId="0" borderId="11" xfId="0" applyNumberFormat="1" applyFont="1" applyBorder="1" applyAlignment="1">
      <alignment horizontal="right" vertical="center"/>
    </xf>
    <xf numFmtId="3" fontId="5" fillId="2" borderId="15" xfId="0" applyNumberFormat="1" applyFont="1" applyFill="1" applyBorder="1" applyAlignment="1">
      <alignment horizontal="right" vertical="center"/>
    </xf>
    <xf numFmtId="164" fontId="5" fillId="2" borderId="15" xfId="0" applyNumberFormat="1" applyFont="1" applyFill="1" applyBorder="1" applyAlignment="1">
      <alignment horizontal="right" vertical="center"/>
    </xf>
    <xf numFmtId="3" fontId="5" fillId="2" borderId="16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 vertical="center"/>
    </xf>
    <xf numFmtId="37" fontId="5" fillId="2" borderId="17" xfId="0" applyNumberFormat="1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39" fontId="5" fillId="0" borderId="17" xfId="0" applyNumberFormat="1" applyFont="1" applyBorder="1" applyAlignment="1">
      <alignment vertical="center"/>
    </xf>
    <xf numFmtId="39" fontId="5" fillId="0" borderId="17" xfId="0" applyNumberFormat="1" applyFont="1" applyBorder="1" applyAlignment="1">
      <alignment horizontal="center" vertical="center"/>
    </xf>
    <xf numFmtId="0" fontId="3" fillId="0" borderId="17" xfId="0" applyFont="1" applyBorder="1"/>
    <xf numFmtId="1" fontId="5" fillId="0" borderId="8" xfId="0" applyNumberFormat="1" applyFont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3" fillId="0" borderId="19" xfId="0" applyFont="1" applyBorder="1"/>
    <xf numFmtId="164" fontId="5" fillId="0" borderId="20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2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24" xfId="0" applyFont="1" applyBorder="1"/>
    <xf numFmtId="0" fontId="3" fillId="0" borderId="25" xfId="0" applyFont="1" applyBorder="1"/>
    <xf numFmtId="0" fontId="1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3" fontId="1" fillId="4" borderId="14" xfId="0" applyNumberFormat="1" applyFont="1" applyFill="1" applyBorder="1" applyAlignment="1">
      <alignment vertical="center"/>
    </xf>
    <xf numFmtId="3" fontId="1" fillId="3" borderId="14" xfId="0" applyNumberFormat="1" applyFont="1" applyFill="1" applyBorder="1" applyAlignment="1">
      <alignment vertical="center"/>
    </xf>
    <xf numFmtId="164" fontId="1" fillId="3" borderId="14" xfId="0" applyNumberFormat="1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2" borderId="25" xfId="0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vertical="center"/>
    </xf>
    <xf numFmtId="164" fontId="5" fillId="2" borderId="25" xfId="0" applyNumberFormat="1" applyFont="1" applyFill="1" applyBorder="1" applyAlignment="1">
      <alignment vertical="center"/>
    </xf>
    <xf numFmtId="1" fontId="5" fillId="0" borderId="25" xfId="0" applyNumberFormat="1" applyFont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167" fontId="5" fillId="2" borderId="25" xfId="0" applyNumberFormat="1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168" fontId="5" fillId="0" borderId="26" xfId="0" applyNumberFormat="1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167" fontId="5" fillId="2" borderId="19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7" fontId="1" fillId="0" borderId="6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7" fontId="5" fillId="0" borderId="12" xfId="0" applyNumberFormat="1" applyFont="1" applyBorder="1" applyAlignment="1">
      <alignment vertical="center"/>
    </xf>
    <xf numFmtId="37" fontId="5" fillId="0" borderId="8" xfId="0" applyNumberFormat="1" applyFont="1" applyBorder="1" applyAlignment="1">
      <alignment vertical="center"/>
    </xf>
    <xf numFmtId="37" fontId="5" fillId="5" borderId="8" xfId="0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9" xfId="0" applyNumberFormat="1" applyFont="1" applyBorder="1" applyAlignment="1">
      <alignment vertical="center"/>
    </xf>
    <xf numFmtId="164" fontId="5" fillId="5" borderId="22" xfId="0" applyNumberFormat="1" applyFont="1" applyFill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164" fontId="5" fillId="0" borderId="19" xfId="0" applyNumberFormat="1" applyFont="1" applyBorder="1" applyAlignment="1">
      <alignment vertical="center"/>
    </xf>
    <xf numFmtId="164" fontId="5" fillId="0" borderId="26" xfId="0" applyNumberFormat="1" applyFont="1" applyBorder="1" applyAlignment="1">
      <alignment vertical="center"/>
    </xf>
    <xf numFmtId="37" fontId="1" fillId="0" borderId="0" xfId="0" applyNumberFormat="1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1" fillId="0" borderId="23" xfId="0" applyFont="1" applyBorder="1" applyAlignment="1">
      <alignment horizontal="center" vertical="center"/>
    </xf>
    <xf numFmtId="37" fontId="1" fillId="0" borderId="14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37" fontId="5" fillId="0" borderId="11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164" fontId="5" fillId="0" borderId="12" xfId="0" applyNumberFormat="1" applyFont="1" applyBorder="1" applyAlignment="1">
      <alignment vertical="center"/>
    </xf>
    <xf numFmtId="164" fontId="5" fillId="5" borderId="12" xfId="0" applyNumberFormat="1" applyFont="1" applyFill="1" applyBorder="1" applyAlignment="1">
      <alignment vertical="center"/>
    </xf>
    <xf numFmtId="164" fontId="5" fillId="5" borderId="7" xfId="0" applyNumberFormat="1" applyFont="1" applyFill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164" fontId="5" fillId="0" borderId="27" xfId="0" applyNumberFormat="1" applyFont="1" applyBorder="1" applyAlignment="1">
      <alignment vertical="center"/>
    </xf>
    <xf numFmtId="37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HETI%20CANTIK%202022\PROFIL%20KESEHATAN%202022\301021%20PROFILKES_02_KAB_PONOROGO_2020%20per%207%20Maret%202021-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Luas wil"/>
      <sheetName val="2. Jml penddk"/>
      <sheetName val="3. Pendidikan pnddk"/>
      <sheetName val="4. Sarkes kepemilikan"/>
      <sheetName val="5. Kunjungan RJRI"/>
      <sheetName val=" 6. Gadar"/>
      <sheetName val="7 Angka Kematian RS"/>
      <sheetName val="8. BOR"/>
      <sheetName val="9. Obat vaksin"/>
      <sheetName val="10. Posyandu"/>
      <sheetName val="11 Tnga medis"/>
      <sheetName val="12. Perawat bidan"/>
      <sheetName val="13. Kesmas"/>
      <sheetName val="14. Terapis"/>
      <sheetName val="15 Farmasi"/>
      <sheetName val="16. Penunjang"/>
      <sheetName val="17. Jamkes"/>
      <sheetName val="18 Dana desa"/>
      <sheetName val="19. Dana kesehatan"/>
      <sheetName val="20 Kelahiran"/>
      <sheetName val="21 Kematian ibu umur"/>
      <sheetName val="22 Kematian ibu sebab"/>
      <sheetName val="23. Bulin bufas"/>
      <sheetName val="24 Td Hamil"/>
      <sheetName val="25. Imun wanita subur"/>
      <sheetName val="26. Td hamil dan tidak"/>
      <sheetName val="27. Tablet tambah darah"/>
      <sheetName val="28 KB pus"/>
      <sheetName val="29. KB pasca persalinan"/>
      <sheetName val="30. Bumil dan neo resti"/>
      <sheetName val="31. Kematian neobali "/>
      <sheetName val="32 Mati neo balita bayi"/>
      <sheetName val="33. BBLR"/>
      <sheetName val="34 Kunjungan neonatus"/>
      <sheetName val="35. IMD"/>
      <sheetName val="36. Cakupan Yankes"/>
      <sheetName val="37. UCI"/>
      <sheetName val="38. imun hep b"/>
      <sheetName val="39. dpt"/>
      <sheetName val="40 imun hep B"/>
      <sheetName val="41 vit a"/>
      <sheetName val="42. yankes balita"/>
      <sheetName val="43. bayi ditimbang"/>
      <sheetName val="44gizi balita"/>
      <sheetName val="45 yankes siswa"/>
      <sheetName val="46. yan gigi"/>
      <sheetName val="47 gilut"/>
      <sheetName val="48 usia produktif"/>
      <sheetName val="49 usila"/>
      <sheetName val="50. Pkm yankes klrga"/>
      <sheetName val="51 TBC"/>
      <sheetName val="52 kesembuhan"/>
      <sheetName val="53 balita pneumo"/>
      <sheetName val="54 hiv"/>
      <sheetName val="55 aids"/>
      <sheetName val="56. Diare"/>
      <sheetName val="57. Kusta baru"/>
      <sheetName val="58. Kusta cacat"/>
      <sheetName val="59. Prevalensi kusta salah"/>
      <sheetName val="60 Kusta"/>
      <sheetName val="60a. Covid sesuai kecamatan"/>
      <sheetName val="60b covid klmn"/>
      <sheetName val=" 60c. Lab melayani px covid"/>
      <sheetName val="61. AFP"/>
      <sheetName val=" 62. Penyakit dg Imunisasi"/>
      <sheetName val="63 KLB"/>
      <sheetName val="64 Mati KLB"/>
      <sheetName val="65 DBD"/>
      <sheetName val="66 Malaria"/>
      <sheetName val="67 Filariasis"/>
      <sheetName val="68. Hipertensi"/>
      <sheetName val="69. Diabetes"/>
      <sheetName val="70. Kanker "/>
      <sheetName val="71 ODGJ"/>
      <sheetName val="72. Air minum"/>
      <sheetName val="73 Jamban"/>
      <sheetName val="74. STBM"/>
      <sheetName val="75. Tempat umum"/>
      <sheetName val="76 T. kelola makan"/>
      <sheetName val="77 TB BTA (+)"/>
      <sheetName val="78 BGM"/>
      <sheetName val="79 Gizi Buruk"/>
    </sheetNames>
    <sheetDataSet>
      <sheetData sheetId="0"/>
      <sheetData sheetId="1"/>
      <sheetData sheetId="2">
        <row r="26">
          <cell r="C26">
            <v>16064</v>
          </cell>
          <cell r="D26">
            <v>23902</v>
          </cell>
          <cell r="E26">
            <v>39966</v>
          </cell>
        </row>
        <row r="28">
          <cell r="E28">
            <v>871825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E1CA6-57EB-4D3F-BF05-D026B8B8EAB5}">
  <dimension ref="A1:J59"/>
  <sheetViews>
    <sheetView tabSelected="1" workbookViewId="0">
      <selection activeCell="M15" sqref="M15"/>
    </sheetView>
  </sheetViews>
  <sheetFormatPr defaultRowHeight="15" x14ac:dyDescent="0.25"/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3"/>
      <c r="C3" s="3"/>
      <c r="D3" s="3"/>
      <c r="E3" s="4">
        <f>'[1]1. Luas wil'!E4</f>
        <v>0</v>
      </c>
      <c r="F3" s="5">
        <f>'[1]1. Luas wil'!F4</f>
        <v>0</v>
      </c>
      <c r="G3" s="3"/>
      <c r="H3" s="3"/>
      <c r="I3" s="4"/>
      <c r="J3" s="4"/>
    </row>
    <row r="4" spans="1:10" ht="15.75" thickBot="1" x14ac:dyDescent="0.3">
      <c r="A4" s="6"/>
      <c r="B4" s="6"/>
      <c r="C4" s="6"/>
      <c r="D4" s="6"/>
      <c r="E4" s="6"/>
      <c r="F4" s="6"/>
      <c r="G4" s="6"/>
      <c r="H4" s="6"/>
      <c r="I4" s="3"/>
      <c r="J4" s="3"/>
    </row>
    <row r="5" spans="1:10" x14ac:dyDescent="0.25">
      <c r="A5" s="7" t="s">
        <v>2</v>
      </c>
      <c r="B5" s="7" t="s">
        <v>3</v>
      </c>
      <c r="C5" s="7" t="s">
        <v>4</v>
      </c>
      <c r="D5" s="8" t="s">
        <v>5</v>
      </c>
      <c r="E5" s="9" t="s">
        <v>6</v>
      </c>
      <c r="F5" s="10"/>
      <c r="G5" s="10"/>
      <c r="H5" s="10"/>
      <c r="I5" s="11"/>
      <c r="J5" s="12" t="s">
        <v>7</v>
      </c>
    </row>
    <row r="6" spans="1:10" x14ac:dyDescent="0.25">
      <c r="A6" s="13"/>
      <c r="B6" s="13"/>
      <c r="C6" s="13"/>
      <c r="D6" s="13"/>
      <c r="E6" s="14" t="s">
        <v>8</v>
      </c>
      <c r="F6" s="15"/>
      <c r="G6" s="14" t="s">
        <v>9</v>
      </c>
      <c r="H6" s="15"/>
      <c r="I6" s="16" t="s">
        <v>10</v>
      </c>
      <c r="J6" s="17"/>
    </row>
    <row r="7" spans="1:10" x14ac:dyDescent="0.25">
      <c r="A7" s="18"/>
      <c r="B7" s="18"/>
      <c r="C7" s="18"/>
      <c r="D7" s="18"/>
      <c r="E7" s="19" t="s">
        <v>11</v>
      </c>
      <c r="F7" s="19" t="s">
        <v>12</v>
      </c>
      <c r="G7" s="19" t="s">
        <v>11</v>
      </c>
      <c r="H7" s="19" t="s">
        <v>12</v>
      </c>
      <c r="I7" s="18"/>
      <c r="J7" s="20"/>
    </row>
    <row r="8" spans="1:10" x14ac:dyDescent="0.2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</row>
    <row r="9" spans="1:10" x14ac:dyDescent="0.25">
      <c r="A9" s="22">
        <v>1</v>
      </c>
      <c r="B9" s="23" t="s">
        <v>32</v>
      </c>
      <c r="C9" s="23" t="s">
        <v>32</v>
      </c>
      <c r="D9" s="24">
        <v>74</v>
      </c>
      <c r="E9" s="25">
        <v>16</v>
      </c>
      <c r="F9" s="26">
        <v>66.666666666666657</v>
      </c>
      <c r="G9" s="25">
        <v>8</v>
      </c>
      <c r="H9" s="26">
        <v>33.333333333333329</v>
      </c>
      <c r="I9" s="25">
        <v>24</v>
      </c>
      <c r="J9" s="27">
        <v>2</v>
      </c>
    </row>
    <row r="10" spans="1:10" x14ac:dyDescent="0.25">
      <c r="A10" s="22">
        <v>2</v>
      </c>
      <c r="B10" s="23" t="s">
        <v>33</v>
      </c>
      <c r="C10" s="23" t="s">
        <v>33</v>
      </c>
      <c r="D10" s="24">
        <v>95</v>
      </c>
      <c r="E10" s="25">
        <v>6</v>
      </c>
      <c r="F10" s="26">
        <v>42.857142857142854</v>
      </c>
      <c r="G10" s="25">
        <v>8</v>
      </c>
      <c r="H10" s="26">
        <v>57.142857142857139</v>
      </c>
      <c r="I10" s="25">
        <v>14</v>
      </c>
      <c r="J10" s="24">
        <v>3</v>
      </c>
    </row>
    <row r="11" spans="1:10" x14ac:dyDescent="0.25">
      <c r="A11" s="22"/>
      <c r="B11" s="23"/>
      <c r="C11" s="23" t="s">
        <v>34</v>
      </c>
      <c r="D11" s="24">
        <v>139</v>
      </c>
      <c r="E11" s="25">
        <v>5</v>
      </c>
      <c r="F11" s="26">
        <v>71.428571428571431</v>
      </c>
      <c r="G11" s="25">
        <v>2</v>
      </c>
      <c r="H11" s="26">
        <v>28.571428571428569</v>
      </c>
      <c r="I11" s="25">
        <v>7</v>
      </c>
      <c r="J11" s="25">
        <v>0</v>
      </c>
    </row>
    <row r="12" spans="1:10" x14ac:dyDescent="0.25">
      <c r="A12" s="22">
        <v>3</v>
      </c>
      <c r="B12" s="23" t="s">
        <v>35</v>
      </c>
      <c r="C12" s="23" t="s">
        <v>35</v>
      </c>
      <c r="D12" s="24">
        <v>87</v>
      </c>
      <c r="E12" s="25">
        <v>14</v>
      </c>
      <c r="F12" s="26">
        <v>63.636363636363633</v>
      </c>
      <c r="G12" s="25">
        <v>8</v>
      </c>
      <c r="H12" s="26">
        <v>36.363636363636367</v>
      </c>
      <c r="I12" s="25">
        <v>22</v>
      </c>
      <c r="J12" s="24">
        <v>0</v>
      </c>
    </row>
    <row r="13" spans="1:10" x14ac:dyDescent="0.25">
      <c r="A13" s="22">
        <v>4</v>
      </c>
      <c r="B13" s="23" t="s">
        <v>36</v>
      </c>
      <c r="C13" s="23" t="s">
        <v>36</v>
      </c>
      <c r="D13" s="24">
        <v>83</v>
      </c>
      <c r="E13" s="25">
        <v>11</v>
      </c>
      <c r="F13" s="26">
        <v>84.615384615384613</v>
      </c>
      <c r="G13" s="25">
        <v>2</v>
      </c>
      <c r="H13" s="26">
        <v>15.384615384615385</v>
      </c>
      <c r="I13" s="25">
        <v>13</v>
      </c>
      <c r="J13" s="24">
        <v>0</v>
      </c>
    </row>
    <row r="14" spans="1:10" x14ac:dyDescent="0.25">
      <c r="A14" s="22"/>
      <c r="B14" s="23"/>
      <c r="C14" s="23" t="s">
        <v>37</v>
      </c>
      <c r="D14" s="24">
        <v>24</v>
      </c>
      <c r="E14" s="25">
        <v>6</v>
      </c>
      <c r="F14" s="26">
        <v>50</v>
      </c>
      <c r="G14" s="25">
        <v>6</v>
      </c>
      <c r="H14" s="26">
        <v>50</v>
      </c>
      <c r="I14" s="25">
        <v>12</v>
      </c>
      <c r="J14" s="24">
        <v>0</v>
      </c>
    </row>
    <row r="15" spans="1:10" x14ac:dyDescent="0.25">
      <c r="A15" s="22">
        <v>5</v>
      </c>
      <c r="B15" s="23" t="s">
        <v>38</v>
      </c>
      <c r="C15" s="23" t="s">
        <v>38</v>
      </c>
      <c r="D15" s="24">
        <v>67</v>
      </c>
      <c r="E15" s="25">
        <v>17</v>
      </c>
      <c r="F15" s="26">
        <v>77.272727272727266</v>
      </c>
      <c r="G15" s="25">
        <v>5</v>
      </c>
      <c r="H15" s="26">
        <v>22.727272727272727</v>
      </c>
      <c r="I15" s="25">
        <v>22</v>
      </c>
      <c r="J15" s="24">
        <v>1</v>
      </c>
    </row>
    <row r="16" spans="1:10" x14ac:dyDescent="0.25">
      <c r="A16" s="22"/>
      <c r="B16" s="23"/>
      <c r="C16" s="23" t="s">
        <v>39</v>
      </c>
      <c r="D16" s="24">
        <v>15</v>
      </c>
      <c r="E16" s="25">
        <v>3</v>
      </c>
      <c r="F16" s="26">
        <v>100</v>
      </c>
      <c r="G16" s="25">
        <v>0</v>
      </c>
      <c r="H16" s="26">
        <v>0</v>
      </c>
      <c r="I16" s="25">
        <v>3</v>
      </c>
      <c r="J16" s="24">
        <v>0</v>
      </c>
    </row>
    <row r="17" spans="1:10" x14ac:dyDescent="0.25">
      <c r="A17" s="22">
        <v>6</v>
      </c>
      <c r="B17" s="23" t="s">
        <v>40</v>
      </c>
      <c r="C17" s="23" t="s">
        <v>40</v>
      </c>
      <c r="D17" s="24">
        <v>24</v>
      </c>
      <c r="E17" s="25">
        <v>6</v>
      </c>
      <c r="F17" s="26">
        <v>75</v>
      </c>
      <c r="G17" s="25">
        <v>2</v>
      </c>
      <c r="H17" s="26">
        <v>25</v>
      </c>
      <c r="I17" s="25">
        <v>8</v>
      </c>
      <c r="J17" s="24">
        <v>0</v>
      </c>
    </row>
    <row r="18" spans="1:10" x14ac:dyDescent="0.25">
      <c r="A18" s="22">
        <v>7</v>
      </c>
      <c r="B18" s="23" t="s">
        <v>41</v>
      </c>
      <c r="C18" s="23" t="s">
        <v>41</v>
      </c>
      <c r="D18" s="24">
        <v>31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4">
        <v>0</v>
      </c>
    </row>
    <row r="19" spans="1:10" x14ac:dyDescent="0.25">
      <c r="A19" s="22">
        <v>8</v>
      </c>
      <c r="B19" s="23" t="s">
        <v>42</v>
      </c>
      <c r="C19" s="23" t="s">
        <v>42</v>
      </c>
      <c r="D19" s="24">
        <v>173</v>
      </c>
      <c r="E19" s="25">
        <v>12</v>
      </c>
      <c r="F19" s="26">
        <v>63.157894736842103</v>
      </c>
      <c r="G19" s="25">
        <v>7</v>
      </c>
      <c r="H19" s="26">
        <v>36.84210526315789</v>
      </c>
      <c r="I19" s="25">
        <v>19</v>
      </c>
      <c r="J19" s="24">
        <v>1</v>
      </c>
    </row>
    <row r="20" spans="1:10" x14ac:dyDescent="0.25">
      <c r="A20" s="22"/>
      <c r="B20" s="23"/>
      <c r="C20" s="23" t="s">
        <v>43</v>
      </c>
      <c r="D20" s="24">
        <v>98</v>
      </c>
      <c r="E20" s="25">
        <v>6</v>
      </c>
      <c r="F20" s="26">
        <v>66.666666666666657</v>
      </c>
      <c r="G20" s="25">
        <v>3</v>
      </c>
      <c r="H20" s="26">
        <v>33.333333333333329</v>
      </c>
      <c r="I20" s="25">
        <v>9</v>
      </c>
      <c r="J20" s="24">
        <v>0</v>
      </c>
    </row>
    <row r="21" spans="1:10" x14ac:dyDescent="0.25">
      <c r="A21" s="22">
        <v>9</v>
      </c>
      <c r="B21" s="23" t="s">
        <v>44</v>
      </c>
      <c r="C21" s="23" t="s">
        <v>44</v>
      </c>
      <c r="D21" s="24">
        <v>78</v>
      </c>
      <c r="E21" s="25">
        <v>20</v>
      </c>
      <c r="F21" s="26">
        <v>71.428571428571431</v>
      </c>
      <c r="G21" s="25">
        <v>8</v>
      </c>
      <c r="H21" s="26">
        <v>28.571428571428569</v>
      </c>
      <c r="I21" s="25">
        <v>28</v>
      </c>
      <c r="J21" s="24">
        <v>0</v>
      </c>
    </row>
    <row r="22" spans="1:10" x14ac:dyDescent="0.25">
      <c r="A22" s="22">
        <v>10</v>
      </c>
      <c r="B22" s="23" t="s">
        <v>45</v>
      </c>
      <c r="C22" s="23" t="s">
        <v>45</v>
      </c>
      <c r="D22" s="24">
        <v>54</v>
      </c>
      <c r="E22" s="25">
        <v>12</v>
      </c>
      <c r="F22" s="26">
        <v>52.173913043478258</v>
      </c>
      <c r="G22" s="25">
        <v>11</v>
      </c>
      <c r="H22" s="26">
        <v>47.826086956521742</v>
      </c>
      <c r="I22" s="25">
        <v>23</v>
      </c>
      <c r="J22" s="24">
        <v>0</v>
      </c>
    </row>
    <row r="23" spans="1:10" x14ac:dyDescent="0.25">
      <c r="A23" s="22"/>
      <c r="B23" s="23"/>
      <c r="C23" s="23" t="s">
        <v>46</v>
      </c>
      <c r="D23" s="24">
        <v>127</v>
      </c>
      <c r="E23" s="25">
        <v>20</v>
      </c>
      <c r="F23" s="26">
        <v>62.5</v>
      </c>
      <c r="G23" s="25">
        <v>12</v>
      </c>
      <c r="H23" s="26">
        <v>37.5</v>
      </c>
      <c r="I23" s="25">
        <v>32</v>
      </c>
      <c r="J23" s="24">
        <v>1</v>
      </c>
    </row>
    <row r="24" spans="1:10" x14ac:dyDescent="0.25">
      <c r="A24" s="22">
        <v>11</v>
      </c>
      <c r="B24" s="23" t="s">
        <v>47</v>
      </c>
      <c r="C24" s="23" t="s">
        <v>47</v>
      </c>
      <c r="D24" s="24">
        <v>128</v>
      </c>
      <c r="E24" s="25">
        <v>12</v>
      </c>
      <c r="F24" s="26">
        <v>63.157894736842103</v>
      </c>
      <c r="G24" s="25">
        <v>7</v>
      </c>
      <c r="H24" s="26">
        <v>36.84210526315789</v>
      </c>
      <c r="I24" s="25">
        <v>19</v>
      </c>
      <c r="J24" s="24">
        <v>0</v>
      </c>
    </row>
    <row r="25" spans="1:10" x14ac:dyDescent="0.25">
      <c r="A25" s="22">
        <v>12</v>
      </c>
      <c r="B25" s="23" t="s">
        <v>48</v>
      </c>
      <c r="C25" s="23" t="s">
        <v>48</v>
      </c>
      <c r="D25" s="24">
        <v>62</v>
      </c>
      <c r="E25" s="25">
        <v>13</v>
      </c>
      <c r="F25" s="26">
        <v>61.904761904761905</v>
      </c>
      <c r="G25" s="25">
        <v>8</v>
      </c>
      <c r="H25" s="26">
        <v>38.095238095238095</v>
      </c>
      <c r="I25" s="25">
        <v>21</v>
      </c>
      <c r="J25" s="24">
        <v>0</v>
      </c>
    </row>
    <row r="26" spans="1:10" x14ac:dyDescent="0.25">
      <c r="A26" s="22">
        <v>13</v>
      </c>
      <c r="B26" s="23" t="s">
        <v>49</v>
      </c>
      <c r="C26" s="23" t="s">
        <v>49</v>
      </c>
      <c r="D26" s="24">
        <v>193</v>
      </c>
      <c r="E26" s="25">
        <v>21</v>
      </c>
      <c r="F26" s="26">
        <v>52.5</v>
      </c>
      <c r="G26" s="25">
        <v>19</v>
      </c>
      <c r="H26" s="26">
        <v>47.5</v>
      </c>
      <c r="I26" s="25">
        <v>40</v>
      </c>
      <c r="J26" s="24">
        <v>3</v>
      </c>
    </row>
    <row r="27" spans="1:10" x14ac:dyDescent="0.25">
      <c r="A27" s="22"/>
      <c r="B27" s="23"/>
      <c r="C27" s="23" t="s">
        <v>50</v>
      </c>
      <c r="D27" s="24">
        <v>76</v>
      </c>
      <c r="E27" s="25">
        <v>5</v>
      </c>
      <c r="F27" s="26">
        <v>100</v>
      </c>
      <c r="G27" s="25">
        <v>0</v>
      </c>
      <c r="H27" s="26">
        <v>0</v>
      </c>
      <c r="I27" s="25">
        <v>5</v>
      </c>
      <c r="J27" s="24">
        <v>0</v>
      </c>
    </row>
    <row r="28" spans="1:10" x14ac:dyDescent="0.25">
      <c r="A28" s="22">
        <v>14</v>
      </c>
      <c r="B28" s="23" t="s">
        <v>51</v>
      </c>
      <c r="C28" s="23" t="s">
        <v>51</v>
      </c>
      <c r="D28" s="24">
        <v>148</v>
      </c>
      <c r="E28" s="25">
        <v>17</v>
      </c>
      <c r="F28" s="26">
        <v>53.125</v>
      </c>
      <c r="G28" s="25">
        <v>15</v>
      </c>
      <c r="H28" s="26">
        <v>46.875</v>
      </c>
      <c r="I28" s="25">
        <v>32</v>
      </c>
      <c r="J28" s="24">
        <v>0</v>
      </c>
    </row>
    <row r="29" spans="1:10" x14ac:dyDescent="0.25">
      <c r="A29" s="22">
        <v>15</v>
      </c>
      <c r="B29" s="23" t="s">
        <v>52</v>
      </c>
      <c r="C29" s="23" t="s">
        <v>52</v>
      </c>
      <c r="D29" s="24">
        <v>72</v>
      </c>
      <c r="E29" s="25">
        <v>13</v>
      </c>
      <c r="F29" s="26">
        <v>52</v>
      </c>
      <c r="G29" s="25">
        <v>12</v>
      </c>
      <c r="H29" s="26">
        <v>48</v>
      </c>
      <c r="I29" s="25">
        <v>25</v>
      </c>
      <c r="J29" s="24">
        <v>0</v>
      </c>
    </row>
    <row r="30" spans="1:10" x14ac:dyDescent="0.25">
      <c r="A30" s="22">
        <v>16</v>
      </c>
      <c r="B30" s="23" t="s">
        <v>53</v>
      </c>
      <c r="C30" s="23" t="s">
        <v>53</v>
      </c>
      <c r="D30" s="24">
        <v>20</v>
      </c>
      <c r="E30" s="25">
        <v>6</v>
      </c>
      <c r="F30" s="26">
        <v>60</v>
      </c>
      <c r="G30" s="25">
        <v>4</v>
      </c>
      <c r="H30" s="26">
        <v>40</v>
      </c>
      <c r="I30" s="25">
        <v>10</v>
      </c>
      <c r="J30" s="24">
        <v>1</v>
      </c>
    </row>
    <row r="31" spans="1:10" x14ac:dyDescent="0.25">
      <c r="A31" s="22"/>
      <c r="B31" s="23"/>
      <c r="C31" s="23" t="s">
        <v>54</v>
      </c>
      <c r="D31" s="24">
        <v>98</v>
      </c>
      <c r="E31" s="25">
        <v>9</v>
      </c>
      <c r="F31" s="26">
        <v>81.818181818181827</v>
      </c>
      <c r="G31" s="25">
        <v>2</v>
      </c>
      <c r="H31" s="26">
        <v>18.181818181818183</v>
      </c>
      <c r="I31" s="25">
        <v>11</v>
      </c>
      <c r="J31" s="24">
        <v>0</v>
      </c>
    </row>
    <row r="32" spans="1:10" x14ac:dyDescent="0.25">
      <c r="A32" s="22">
        <v>17</v>
      </c>
      <c r="B32" s="23" t="s">
        <v>55</v>
      </c>
      <c r="C32" s="23" t="s">
        <v>55</v>
      </c>
      <c r="D32" s="24">
        <v>96</v>
      </c>
      <c r="E32" s="25">
        <v>10</v>
      </c>
      <c r="F32" s="26">
        <v>37.037037037037038</v>
      </c>
      <c r="G32" s="25">
        <v>17</v>
      </c>
      <c r="H32" s="26">
        <v>62.962962962962962</v>
      </c>
      <c r="I32" s="25">
        <v>27</v>
      </c>
      <c r="J32" s="24">
        <v>2</v>
      </c>
    </row>
    <row r="33" spans="1:10" x14ac:dyDescent="0.25">
      <c r="A33" s="22">
        <v>18</v>
      </c>
      <c r="B33" s="23" t="s">
        <v>56</v>
      </c>
      <c r="C33" s="23" t="s">
        <v>57</v>
      </c>
      <c r="D33" s="24">
        <v>190</v>
      </c>
      <c r="E33" s="25">
        <v>16</v>
      </c>
      <c r="F33" s="26">
        <v>57.142857142857139</v>
      </c>
      <c r="G33" s="25">
        <v>12</v>
      </c>
      <c r="H33" s="26">
        <v>42.857142857142854</v>
      </c>
      <c r="I33" s="25">
        <v>28</v>
      </c>
      <c r="J33" s="24">
        <v>1</v>
      </c>
    </row>
    <row r="34" spans="1:10" x14ac:dyDescent="0.25">
      <c r="A34" s="22"/>
      <c r="B34" s="23"/>
      <c r="C34" s="23" t="s">
        <v>58</v>
      </c>
      <c r="D34" s="24">
        <v>110</v>
      </c>
      <c r="E34" s="25">
        <v>22</v>
      </c>
      <c r="F34" s="26">
        <v>59.45945945945946</v>
      </c>
      <c r="G34" s="25">
        <v>15</v>
      </c>
      <c r="H34" s="26">
        <v>40.54054054054054</v>
      </c>
      <c r="I34" s="25">
        <v>37</v>
      </c>
      <c r="J34" s="24">
        <v>0</v>
      </c>
    </row>
    <row r="35" spans="1:10" x14ac:dyDescent="0.25">
      <c r="A35" s="22">
        <v>19</v>
      </c>
      <c r="B35" s="23" t="s">
        <v>59</v>
      </c>
      <c r="C35" s="23" t="s">
        <v>59</v>
      </c>
      <c r="D35" s="24">
        <v>81</v>
      </c>
      <c r="E35" s="25">
        <v>18</v>
      </c>
      <c r="F35" s="26">
        <v>62.068965517241381</v>
      </c>
      <c r="G35" s="25">
        <v>11</v>
      </c>
      <c r="H35" s="26">
        <v>37.931034482758619</v>
      </c>
      <c r="I35" s="25">
        <v>29</v>
      </c>
      <c r="J35" s="24">
        <v>0</v>
      </c>
    </row>
    <row r="36" spans="1:10" x14ac:dyDescent="0.25">
      <c r="A36" s="22"/>
      <c r="B36" s="23"/>
      <c r="C36" s="23" t="s">
        <v>60</v>
      </c>
      <c r="D36" s="24">
        <v>42</v>
      </c>
      <c r="E36" s="25">
        <v>12</v>
      </c>
      <c r="F36" s="26">
        <v>70.588235294117652</v>
      </c>
      <c r="G36" s="25">
        <v>5</v>
      </c>
      <c r="H36" s="26">
        <v>29.411764705882355</v>
      </c>
      <c r="I36" s="25">
        <v>17</v>
      </c>
      <c r="J36" s="24">
        <v>1</v>
      </c>
    </row>
    <row r="37" spans="1:10" x14ac:dyDescent="0.25">
      <c r="A37" s="22">
        <v>20</v>
      </c>
      <c r="B37" s="23" t="s">
        <v>61</v>
      </c>
      <c r="C37" s="23" t="s">
        <v>61</v>
      </c>
      <c r="D37" s="24">
        <v>98</v>
      </c>
      <c r="E37" s="25">
        <v>22</v>
      </c>
      <c r="F37" s="26">
        <v>73.333333333333329</v>
      </c>
      <c r="G37" s="25">
        <v>8</v>
      </c>
      <c r="H37" s="26">
        <v>26.666666666666668</v>
      </c>
      <c r="I37" s="25">
        <v>30</v>
      </c>
      <c r="J37" s="24">
        <v>0</v>
      </c>
    </row>
    <row r="38" spans="1:10" x14ac:dyDescent="0.25">
      <c r="A38" s="22"/>
      <c r="B38" s="23"/>
      <c r="C38" s="23" t="s">
        <v>62</v>
      </c>
      <c r="D38" s="24">
        <v>15</v>
      </c>
      <c r="E38" s="25">
        <v>6</v>
      </c>
      <c r="F38" s="26">
        <v>60</v>
      </c>
      <c r="G38" s="25">
        <v>4</v>
      </c>
      <c r="H38" s="26">
        <v>40</v>
      </c>
      <c r="I38" s="25">
        <v>10</v>
      </c>
      <c r="J38" s="24">
        <v>0</v>
      </c>
    </row>
    <row r="39" spans="1:10" x14ac:dyDescent="0.25">
      <c r="A39" s="22">
        <v>21</v>
      </c>
      <c r="B39" s="23" t="s">
        <v>63</v>
      </c>
      <c r="C39" s="23" t="s">
        <v>63</v>
      </c>
      <c r="D39" s="24">
        <v>59</v>
      </c>
      <c r="E39" s="25">
        <v>5</v>
      </c>
      <c r="F39" s="26">
        <v>50</v>
      </c>
      <c r="G39" s="25">
        <v>5</v>
      </c>
      <c r="H39" s="26">
        <v>50</v>
      </c>
      <c r="I39" s="25">
        <v>10</v>
      </c>
      <c r="J39" s="24">
        <v>0</v>
      </c>
    </row>
    <row r="40" spans="1:10" x14ac:dyDescent="0.25">
      <c r="A40" s="22">
        <v>22</v>
      </c>
      <c r="B40" s="23" t="s">
        <v>13</v>
      </c>
      <c r="C40" s="23" t="s">
        <v>14</v>
      </c>
      <c r="D40" s="24">
        <v>873</v>
      </c>
      <c r="E40" s="25">
        <v>16</v>
      </c>
      <c r="F40" s="26">
        <v>66.666666666666657</v>
      </c>
      <c r="G40" s="25">
        <v>8</v>
      </c>
      <c r="H40" s="26">
        <v>33.333333333333329</v>
      </c>
      <c r="I40" s="25">
        <v>24</v>
      </c>
      <c r="J40" s="24">
        <v>13</v>
      </c>
    </row>
    <row r="41" spans="1:10" x14ac:dyDescent="0.25">
      <c r="A41" s="23"/>
      <c r="B41" s="23"/>
      <c r="C41" s="23" t="s">
        <v>15</v>
      </c>
      <c r="D41" s="24">
        <v>332</v>
      </c>
      <c r="E41" s="25">
        <v>93</v>
      </c>
      <c r="F41" s="26">
        <v>49.468085106382979</v>
      </c>
      <c r="G41" s="25">
        <v>95</v>
      </c>
      <c r="H41" s="26">
        <v>50.531914893617028</v>
      </c>
      <c r="I41" s="25">
        <v>188</v>
      </c>
      <c r="J41" s="24">
        <v>17</v>
      </c>
    </row>
    <row r="42" spans="1:10" x14ac:dyDescent="0.25">
      <c r="A42" s="23"/>
      <c r="B42" s="23"/>
      <c r="C42" s="23" t="s">
        <v>16</v>
      </c>
      <c r="D42" s="24">
        <v>399</v>
      </c>
      <c r="E42" s="25">
        <v>8</v>
      </c>
      <c r="F42" s="26">
        <v>50</v>
      </c>
      <c r="G42" s="25">
        <v>8</v>
      </c>
      <c r="H42" s="26">
        <v>50</v>
      </c>
      <c r="I42" s="25">
        <v>16</v>
      </c>
      <c r="J42" s="24">
        <v>11</v>
      </c>
    </row>
    <row r="43" spans="1:10" x14ac:dyDescent="0.25">
      <c r="A43" s="23"/>
      <c r="B43" s="23"/>
      <c r="C43" s="23" t="s">
        <v>17</v>
      </c>
      <c r="D43" s="24">
        <v>4</v>
      </c>
      <c r="E43" s="25">
        <v>0</v>
      </c>
      <c r="F43" s="26">
        <v>0</v>
      </c>
      <c r="G43" s="25">
        <v>1</v>
      </c>
      <c r="H43" s="26">
        <v>100</v>
      </c>
      <c r="I43" s="25">
        <v>1</v>
      </c>
      <c r="J43" s="24">
        <v>0</v>
      </c>
    </row>
    <row r="44" spans="1:10" x14ac:dyDescent="0.25">
      <c r="A44" s="23"/>
      <c r="B44" s="23"/>
      <c r="C44" s="23" t="s">
        <v>18</v>
      </c>
      <c r="D44" s="24">
        <v>153</v>
      </c>
      <c r="E44" s="25">
        <v>1</v>
      </c>
      <c r="F44" s="26">
        <v>100</v>
      </c>
      <c r="G44" s="25">
        <v>0</v>
      </c>
      <c r="H44" s="26">
        <v>0</v>
      </c>
      <c r="I44" s="25">
        <v>1</v>
      </c>
      <c r="J44" s="24">
        <v>0</v>
      </c>
    </row>
    <row r="45" spans="1:10" x14ac:dyDescent="0.25">
      <c r="A45" s="23"/>
      <c r="B45" s="23"/>
      <c r="C45" s="23" t="s">
        <v>19</v>
      </c>
      <c r="D45" s="24">
        <v>96</v>
      </c>
      <c r="E45" s="25">
        <v>50</v>
      </c>
      <c r="F45" s="26">
        <v>58.139534883720934</v>
      </c>
      <c r="G45" s="25">
        <v>36</v>
      </c>
      <c r="H45" s="26">
        <v>41.860465116279073</v>
      </c>
      <c r="I45" s="25">
        <v>86</v>
      </c>
      <c r="J45" s="24">
        <v>23</v>
      </c>
    </row>
    <row r="46" spans="1:10" x14ac:dyDescent="0.25">
      <c r="A46" s="23"/>
      <c r="B46" s="23"/>
      <c r="C46" s="23" t="s">
        <v>20</v>
      </c>
      <c r="D46" s="24">
        <v>6</v>
      </c>
      <c r="E46" s="25">
        <v>1</v>
      </c>
      <c r="F46" s="26">
        <v>100</v>
      </c>
      <c r="G46" s="25">
        <v>0</v>
      </c>
      <c r="H46" s="26">
        <v>0</v>
      </c>
      <c r="I46" s="25">
        <v>1</v>
      </c>
      <c r="J46" s="24">
        <v>0</v>
      </c>
    </row>
    <row r="47" spans="1:10" x14ac:dyDescent="0.25">
      <c r="A47" s="23"/>
      <c r="B47" s="23"/>
      <c r="C47" s="23"/>
      <c r="D47" s="24"/>
      <c r="E47" s="25"/>
      <c r="F47" s="26"/>
      <c r="G47" s="25"/>
      <c r="H47" s="26"/>
      <c r="I47" s="25"/>
      <c r="J47" s="24"/>
    </row>
    <row r="48" spans="1:10" x14ac:dyDescent="0.25">
      <c r="A48" s="28" t="s">
        <v>21</v>
      </c>
      <c r="B48" s="28"/>
      <c r="C48" s="28"/>
      <c r="D48" s="29">
        <f>SUM(D9:D47)</f>
        <v>4520</v>
      </c>
      <c r="E48" s="29">
        <f>SUM(E9:E47)</f>
        <v>530</v>
      </c>
      <c r="F48" s="30">
        <f>E48/I48*100</f>
        <v>58.62831858407079</v>
      </c>
      <c r="G48" s="29">
        <f>SUM(G9:G47)</f>
        <v>374</v>
      </c>
      <c r="H48" s="30">
        <f>G48/I48*100</f>
        <v>41.371681415929203</v>
      </c>
      <c r="I48" s="29">
        <f>SUM(I9:I47)</f>
        <v>904</v>
      </c>
      <c r="J48" s="29">
        <f>SUM(J9:J47)</f>
        <v>80</v>
      </c>
    </row>
    <row r="49" spans="1:10" x14ac:dyDescent="0.25">
      <c r="A49" s="31" t="s">
        <v>22</v>
      </c>
      <c r="B49" s="32"/>
      <c r="C49" s="32"/>
      <c r="D49" s="33">
        <v>4520</v>
      </c>
      <c r="E49" s="34"/>
      <c r="F49" s="35"/>
      <c r="G49" s="34"/>
      <c r="H49" s="35"/>
      <c r="I49" s="34"/>
      <c r="J49" s="36"/>
    </row>
    <row r="50" spans="1:10" x14ac:dyDescent="0.25">
      <c r="A50" s="37" t="s">
        <v>23</v>
      </c>
      <c r="B50" s="38"/>
      <c r="C50" s="38"/>
      <c r="D50" s="39"/>
      <c r="E50" s="39"/>
      <c r="F50" s="3"/>
      <c r="G50" s="40">
        <f>D48/D49*100</f>
        <v>100</v>
      </c>
      <c r="H50" s="41"/>
      <c r="I50" s="42"/>
      <c r="J50" s="43"/>
    </row>
    <row r="51" spans="1:10" x14ac:dyDescent="0.25">
      <c r="A51" s="44" t="s">
        <v>24</v>
      </c>
      <c r="B51" s="45"/>
      <c r="C51" s="45"/>
      <c r="D51" s="46"/>
      <c r="E51" s="47"/>
      <c r="F51" s="48"/>
      <c r="G51" s="48"/>
      <c r="H51" s="48"/>
      <c r="I51" s="49">
        <f>I48/'[1]2. Jml penddk'!$E$28*100000</f>
        <v>103.69053422418492</v>
      </c>
      <c r="J51" s="50"/>
    </row>
    <row r="52" spans="1:10" x14ac:dyDescent="0.25">
      <c r="A52" s="51" t="s">
        <v>25</v>
      </c>
      <c r="B52" s="51"/>
      <c r="C52" s="51"/>
      <c r="D52" s="45"/>
      <c r="E52" s="45"/>
      <c r="F52" s="45"/>
      <c r="G52" s="45"/>
      <c r="H52" s="45"/>
      <c r="I52" s="52">
        <v>1874</v>
      </c>
      <c r="J52" s="50"/>
    </row>
    <row r="53" spans="1:10" x14ac:dyDescent="0.25">
      <c r="A53" s="53" t="s">
        <v>26</v>
      </c>
      <c r="B53" s="44"/>
      <c r="C53" s="45"/>
      <c r="D53" s="45"/>
      <c r="E53" s="45"/>
      <c r="F53" s="45"/>
      <c r="G53" s="45"/>
      <c r="H53" s="45"/>
      <c r="I53" s="54">
        <f>I48/I52*100</f>
        <v>48.239060832443968</v>
      </c>
      <c r="J53" s="50"/>
    </row>
    <row r="54" spans="1:10" ht="15.75" thickBot="1" x14ac:dyDescent="0.3">
      <c r="A54" s="55" t="s">
        <v>27</v>
      </c>
      <c r="B54" s="56"/>
      <c r="C54" s="56"/>
      <c r="D54" s="56"/>
      <c r="E54" s="56"/>
      <c r="F54" s="56"/>
      <c r="G54" s="56"/>
      <c r="H54" s="56"/>
      <c r="I54" s="56"/>
      <c r="J54" s="57">
        <f>J48/(12%*I52)*100</f>
        <v>35.574528637495554</v>
      </c>
    </row>
    <row r="55" spans="1:10" x14ac:dyDescent="0.25">
      <c r="A55" s="3"/>
      <c r="B55" s="5"/>
      <c r="C55" s="5"/>
      <c r="D55" s="5"/>
      <c r="E55" s="5"/>
      <c r="F55" s="5"/>
      <c r="G55" s="5"/>
      <c r="H55" s="5"/>
      <c r="I55" s="5"/>
      <c r="J55" s="5"/>
    </row>
    <row r="56" spans="1:10" x14ac:dyDescent="0.25">
      <c r="A56" s="3" t="s">
        <v>28</v>
      </c>
      <c r="B56" s="3"/>
      <c r="C56" s="3"/>
      <c r="D56" s="3"/>
      <c r="E56" s="3"/>
      <c r="F56" s="3"/>
      <c r="G56" s="3"/>
      <c r="H56" s="3"/>
      <c r="I56" s="58"/>
      <c r="J56" s="59"/>
    </row>
    <row r="57" spans="1:10" x14ac:dyDescent="0.25">
      <c r="A57" s="3" t="s">
        <v>29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3"/>
      <c r="B58" s="3" t="s">
        <v>30</v>
      </c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3"/>
      <c r="B59" s="3" t="s">
        <v>31</v>
      </c>
      <c r="C59" s="3"/>
      <c r="D59" s="3"/>
      <c r="E59" s="3"/>
      <c r="F59" s="3"/>
      <c r="G59" s="3"/>
      <c r="H59" s="3"/>
      <c r="I59" s="3"/>
      <c r="J59" s="3"/>
    </row>
  </sheetData>
  <mergeCells count="13">
    <mergeCell ref="I6:I7"/>
    <mergeCell ref="E51:H51"/>
    <mergeCell ref="A54:I54"/>
    <mergeCell ref="A1:J1"/>
    <mergeCell ref="A2:J2"/>
    <mergeCell ref="A5:A7"/>
    <mergeCell ref="B5:B7"/>
    <mergeCell ref="C5:C7"/>
    <mergeCell ref="D5:D7"/>
    <mergeCell ref="E5:I5"/>
    <mergeCell ref="J5:J7"/>
    <mergeCell ref="E6:F6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790E7-E19E-48C6-ACAD-79381BE74290}">
  <dimension ref="A1:S50"/>
  <sheetViews>
    <sheetView workbookViewId="0">
      <selection activeCell="X25" sqref="X25"/>
    </sheetView>
  </sheetViews>
  <sheetFormatPr defaultRowHeight="15" x14ac:dyDescent="0.25"/>
  <sheetData>
    <row r="1" spans="1:19" x14ac:dyDescent="0.25">
      <c r="A1" s="1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3"/>
      <c r="B2" s="3"/>
      <c r="C2" s="3"/>
      <c r="D2" s="3"/>
      <c r="E2" s="4"/>
      <c r="F2" s="4"/>
      <c r="G2" s="4">
        <f>'[1]1. Luas wil'!E4</f>
        <v>0</v>
      </c>
      <c r="H2" s="5">
        <f>'[1]1. Luas wil'!F4</f>
        <v>0</v>
      </c>
      <c r="I2" s="3"/>
      <c r="J2" s="3"/>
      <c r="K2" s="3"/>
      <c r="L2" s="4"/>
      <c r="M2" s="4"/>
      <c r="N2" s="4"/>
      <c r="O2" s="4"/>
      <c r="P2" s="4"/>
      <c r="Q2" s="4"/>
      <c r="R2" s="4"/>
      <c r="S2" s="4"/>
    </row>
    <row r="3" spans="1:19" ht="15.75" thickBot="1" x14ac:dyDescent="0.3">
      <c r="A3" s="60"/>
      <c r="B3" s="60"/>
      <c r="C3" s="60"/>
      <c r="D3" s="60"/>
      <c r="E3" s="61"/>
      <c r="F3" s="61"/>
      <c r="G3" s="61"/>
      <c r="H3" s="60"/>
      <c r="I3" s="60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x14ac:dyDescent="0.25">
      <c r="A4" s="62" t="s">
        <v>2</v>
      </c>
      <c r="B4" s="62" t="s">
        <v>3</v>
      </c>
      <c r="C4" s="62" t="s">
        <v>4</v>
      </c>
      <c r="D4" s="8" t="s">
        <v>65</v>
      </c>
      <c r="E4" s="63" t="s">
        <v>66</v>
      </c>
      <c r="F4" s="64"/>
      <c r="G4" s="65"/>
      <c r="H4" s="8" t="s">
        <v>67</v>
      </c>
      <c r="I4" s="9" t="s">
        <v>68</v>
      </c>
      <c r="J4" s="66"/>
      <c r="K4" s="66"/>
      <c r="L4" s="66"/>
      <c r="M4" s="66"/>
      <c r="N4" s="66"/>
      <c r="O4" s="66"/>
      <c r="P4" s="67"/>
      <c r="Q4" s="68" t="s">
        <v>69</v>
      </c>
      <c r="R4" s="2"/>
      <c r="S4" s="69"/>
    </row>
    <row r="5" spans="1:19" x14ac:dyDescent="0.25">
      <c r="A5" s="13"/>
      <c r="B5" s="13"/>
      <c r="C5" s="13"/>
      <c r="D5" s="13"/>
      <c r="E5" s="70" t="s">
        <v>70</v>
      </c>
      <c r="F5" s="70" t="s">
        <v>71</v>
      </c>
      <c r="G5" s="70" t="s">
        <v>72</v>
      </c>
      <c r="H5" s="13"/>
      <c r="I5" s="71" t="s">
        <v>73</v>
      </c>
      <c r="J5" s="72"/>
      <c r="K5" s="71" t="s">
        <v>74</v>
      </c>
      <c r="L5" s="72"/>
      <c r="M5" s="71" t="s">
        <v>11</v>
      </c>
      <c r="N5" s="73"/>
      <c r="O5" s="72"/>
      <c r="P5" s="16" t="s">
        <v>75</v>
      </c>
      <c r="Q5" s="17"/>
      <c r="R5" s="2"/>
      <c r="S5" s="69"/>
    </row>
    <row r="6" spans="1:19" x14ac:dyDescent="0.25">
      <c r="A6" s="13"/>
      <c r="B6" s="13"/>
      <c r="C6" s="13"/>
      <c r="D6" s="13"/>
      <c r="E6" s="13"/>
      <c r="F6" s="13"/>
      <c r="G6" s="13"/>
      <c r="H6" s="13"/>
      <c r="I6" s="20"/>
      <c r="J6" s="65"/>
      <c r="K6" s="20"/>
      <c r="L6" s="65"/>
      <c r="M6" s="20"/>
      <c r="N6" s="64"/>
      <c r="O6" s="65"/>
      <c r="P6" s="13"/>
      <c r="Q6" s="20"/>
      <c r="R6" s="64"/>
      <c r="S6" s="65"/>
    </row>
    <row r="7" spans="1:19" x14ac:dyDescent="0.25">
      <c r="A7" s="18"/>
      <c r="B7" s="18"/>
      <c r="C7" s="18"/>
      <c r="D7" s="18"/>
      <c r="E7" s="18"/>
      <c r="F7" s="18"/>
      <c r="G7" s="18"/>
      <c r="H7" s="18"/>
      <c r="I7" s="74" t="s">
        <v>76</v>
      </c>
      <c r="J7" s="74" t="s">
        <v>77</v>
      </c>
      <c r="K7" s="74" t="s">
        <v>76</v>
      </c>
      <c r="L7" s="74" t="s">
        <v>77</v>
      </c>
      <c r="M7" s="74" t="s">
        <v>76</v>
      </c>
      <c r="N7" s="74" t="s">
        <v>77</v>
      </c>
      <c r="O7" s="74" t="s">
        <v>78</v>
      </c>
      <c r="P7" s="18"/>
      <c r="Q7" s="19" t="s">
        <v>76</v>
      </c>
      <c r="R7" s="19" t="s">
        <v>77</v>
      </c>
      <c r="S7" s="19" t="s">
        <v>78</v>
      </c>
    </row>
    <row r="8" spans="1:19" x14ac:dyDescent="0.25">
      <c r="A8" s="21">
        <v>1</v>
      </c>
      <c r="B8" s="75">
        <v>2</v>
      </c>
      <c r="C8" s="21">
        <v>3</v>
      </c>
      <c r="D8" s="75">
        <v>4</v>
      </c>
      <c r="E8" s="21">
        <v>5</v>
      </c>
      <c r="F8" s="75">
        <v>6</v>
      </c>
      <c r="G8" s="21">
        <v>7</v>
      </c>
      <c r="H8" s="75">
        <v>8</v>
      </c>
      <c r="I8" s="21">
        <v>9</v>
      </c>
      <c r="J8" s="75">
        <v>10</v>
      </c>
      <c r="K8" s="21">
        <v>11</v>
      </c>
      <c r="L8" s="75">
        <v>12</v>
      </c>
      <c r="M8" s="21">
        <v>13</v>
      </c>
      <c r="N8" s="75">
        <v>14</v>
      </c>
      <c r="O8" s="21">
        <v>15</v>
      </c>
      <c r="P8" s="75">
        <v>16</v>
      </c>
      <c r="Q8" s="21">
        <v>17</v>
      </c>
      <c r="R8" s="75">
        <v>18</v>
      </c>
      <c r="S8" s="21">
        <v>19</v>
      </c>
    </row>
    <row r="9" spans="1:19" x14ac:dyDescent="0.25">
      <c r="A9" s="22">
        <v>1</v>
      </c>
      <c r="B9" s="23" t="s">
        <v>32</v>
      </c>
      <c r="C9" s="23" t="s">
        <v>32</v>
      </c>
      <c r="D9" s="24">
        <v>3278</v>
      </c>
      <c r="E9" s="24">
        <v>256</v>
      </c>
      <c r="F9" s="24">
        <v>15</v>
      </c>
      <c r="G9" s="76">
        <v>5.859375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76">
        <v>0</v>
      </c>
      <c r="Q9" s="24">
        <v>0</v>
      </c>
      <c r="R9" s="24">
        <v>0</v>
      </c>
      <c r="S9" s="24">
        <v>0</v>
      </c>
    </row>
    <row r="10" spans="1:19" x14ac:dyDescent="0.25">
      <c r="A10" s="22">
        <v>2</v>
      </c>
      <c r="B10" s="23" t="s">
        <v>33</v>
      </c>
      <c r="C10" s="23" t="s">
        <v>33</v>
      </c>
      <c r="D10" s="24">
        <v>1520</v>
      </c>
      <c r="E10" s="24">
        <v>149</v>
      </c>
      <c r="F10" s="24">
        <v>104</v>
      </c>
      <c r="G10" s="76">
        <v>69.798657718120808</v>
      </c>
      <c r="H10" s="24">
        <v>126</v>
      </c>
      <c r="I10" s="24">
        <v>36</v>
      </c>
      <c r="J10" s="24">
        <v>21</v>
      </c>
      <c r="K10" s="24">
        <v>0</v>
      </c>
      <c r="L10" s="24">
        <v>0</v>
      </c>
      <c r="M10" s="24">
        <v>36</v>
      </c>
      <c r="N10" s="24">
        <v>21</v>
      </c>
      <c r="O10" s="24">
        <v>57</v>
      </c>
      <c r="P10" s="76">
        <v>45.238095238095241</v>
      </c>
      <c r="Q10" s="24">
        <v>942</v>
      </c>
      <c r="R10" s="24">
        <v>1000</v>
      </c>
      <c r="S10" s="24">
        <v>1942</v>
      </c>
    </row>
    <row r="11" spans="1:19" x14ac:dyDescent="0.25">
      <c r="A11" s="22"/>
      <c r="B11" s="23"/>
      <c r="C11" s="23" t="s">
        <v>34</v>
      </c>
      <c r="D11" s="24">
        <v>1184</v>
      </c>
      <c r="E11" s="24">
        <v>26</v>
      </c>
      <c r="F11" s="24">
        <v>24</v>
      </c>
      <c r="G11" s="76">
        <v>92</v>
      </c>
      <c r="H11" s="24">
        <v>99</v>
      </c>
      <c r="I11" s="24">
        <v>8</v>
      </c>
      <c r="J11" s="24">
        <v>3</v>
      </c>
      <c r="K11" s="24">
        <v>0</v>
      </c>
      <c r="L11" s="24">
        <v>0</v>
      </c>
      <c r="M11" s="24">
        <v>8</v>
      </c>
      <c r="N11" s="24">
        <v>3</v>
      </c>
      <c r="O11" s="24">
        <v>11</v>
      </c>
      <c r="P11" s="76">
        <v>11.111111111111111</v>
      </c>
      <c r="Q11" s="24">
        <v>180</v>
      </c>
      <c r="R11" s="24">
        <v>143</v>
      </c>
      <c r="S11" s="24">
        <v>323</v>
      </c>
    </row>
    <row r="12" spans="1:19" x14ac:dyDescent="0.25">
      <c r="A12" s="22">
        <v>3</v>
      </c>
      <c r="B12" s="23" t="s">
        <v>35</v>
      </c>
      <c r="C12" s="23" t="s">
        <v>35</v>
      </c>
      <c r="D12" s="24">
        <v>1994</v>
      </c>
      <c r="E12" s="24">
        <v>463</v>
      </c>
      <c r="F12" s="24">
        <v>212</v>
      </c>
      <c r="G12" s="76">
        <v>45.78833693304535</v>
      </c>
      <c r="H12" s="24">
        <v>157</v>
      </c>
      <c r="I12" s="24">
        <v>10</v>
      </c>
      <c r="J12" s="24">
        <v>10</v>
      </c>
      <c r="K12" s="24">
        <v>0</v>
      </c>
      <c r="L12" s="24">
        <v>0</v>
      </c>
      <c r="M12" s="24">
        <v>10</v>
      </c>
      <c r="N12" s="24">
        <v>10</v>
      </c>
      <c r="O12" s="24">
        <v>20</v>
      </c>
      <c r="P12" s="76">
        <v>12.738853503184714</v>
      </c>
      <c r="Q12" s="24">
        <v>120</v>
      </c>
      <c r="R12" s="24">
        <v>163</v>
      </c>
      <c r="S12" s="24">
        <v>283</v>
      </c>
    </row>
    <row r="13" spans="1:19" x14ac:dyDescent="0.25">
      <c r="A13" s="22">
        <v>4</v>
      </c>
      <c r="B13" s="23" t="s">
        <v>36</v>
      </c>
      <c r="C13" s="23" t="s">
        <v>36</v>
      </c>
      <c r="D13" s="24">
        <v>967</v>
      </c>
      <c r="E13" s="24">
        <v>742</v>
      </c>
      <c r="F13" s="24">
        <v>76</v>
      </c>
      <c r="G13" s="76">
        <v>10.242587601078167</v>
      </c>
      <c r="H13" s="24">
        <v>76</v>
      </c>
      <c r="I13" s="24">
        <v>39</v>
      </c>
      <c r="J13" s="24">
        <v>37</v>
      </c>
      <c r="K13" s="24">
        <v>0</v>
      </c>
      <c r="L13" s="24">
        <v>0</v>
      </c>
      <c r="M13" s="24">
        <v>39</v>
      </c>
      <c r="N13" s="24">
        <v>37</v>
      </c>
      <c r="O13" s="24">
        <v>76</v>
      </c>
      <c r="P13" s="76">
        <v>100</v>
      </c>
      <c r="Q13" s="24">
        <v>473</v>
      </c>
      <c r="R13" s="24">
        <v>541</v>
      </c>
      <c r="S13" s="24">
        <v>1014</v>
      </c>
    </row>
    <row r="14" spans="1:19" x14ac:dyDescent="0.25">
      <c r="A14" s="22"/>
      <c r="B14" s="23"/>
      <c r="C14" s="23" t="s">
        <v>37</v>
      </c>
      <c r="D14" s="24">
        <v>1222</v>
      </c>
      <c r="E14" s="24">
        <v>185</v>
      </c>
      <c r="F14" s="24">
        <v>32</v>
      </c>
      <c r="G14" s="76">
        <v>17.297297297297298</v>
      </c>
      <c r="H14" s="24">
        <v>89</v>
      </c>
      <c r="I14" s="24">
        <v>0</v>
      </c>
      <c r="J14" s="24">
        <v>1</v>
      </c>
      <c r="K14" s="24">
        <v>0</v>
      </c>
      <c r="L14" s="24">
        <v>0</v>
      </c>
      <c r="M14" s="24">
        <v>0</v>
      </c>
      <c r="N14" s="24">
        <v>1</v>
      </c>
      <c r="O14" s="24">
        <v>1</v>
      </c>
      <c r="P14" s="76">
        <v>1.1235955056179776</v>
      </c>
      <c r="Q14" s="24">
        <v>111</v>
      </c>
      <c r="R14" s="24">
        <v>125</v>
      </c>
      <c r="S14" s="24">
        <v>236</v>
      </c>
    </row>
    <row r="15" spans="1:19" x14ac:dyDescent="0.25">
      <c r="A15" s="22">
        <v>5</v>
      </c>
      <c r="B15" s="23" t="s">
        <v>38</v>
      </c>
      <c r="C15" s="23" t="s">
        <v>38</v>
      </c>
      <c r="D15" s="24">
        <v>2668</v>
      </c>
      <c r="E15" s="24">
        <v>898</v>
      </c>
      <c r="F15" s="24">
        <v>898</v>
      </c>
      <c r="G15" s="76">
        <v>100</v>
      </c>
      <c r="H15" s="24">
        <v>484</v>
      </c>
      <c r="I15" s="24">
        <v>27</v>
      </c>
      <c r="J15" s="24">
        <v>29</v>
      </c>
      <c r="K15" s="24">
        <v>0</v>
      </c>
      <c r="L15" s="24">
        <v>0</v>
      </c>
      <c r="M15" s="24">
        <v>27</v>
      </c>
      <c r="N15" s="24">
        <v>29</v>
      </c>
      <c r="O15" s="24">
        <v>56</v>
      </c>
      <c r="P15" s="76">
        <v>11.570247933884298</v>
      </c>
      <c r="Q15" s="24">
        <v>454</v>
      </c>
      <c r="R15" s="24">
        <v>388</v>
      </c>
      <c r="S15" s="24">
        <v>842</v>
      </c>
    </row>
    <row r="16" spans="1:19" x14ac:dyDescent="0.25">
      <c r="A16" s="22"/>
      <c r="B16" s="23"/>
      <c r="C16" s="23" t="s">
        <v>39</v>
      </c>
      <c r="D16" s="24">
        <v>441</v>
      </c>
      <c r="E16" s="24">
        <v>4</v>
      </c>
      <c r="F16" s="24">
        <v>4</v>
      </c>
      <c r="G16" s="76">
        <v>100</v>
      </c>
      <c r="H16" s="24">
        <v>43</v>
      </c>
      <c r="I16" s="24">
        <v>2</v>
      </c>
      <c r="J16" s="24">
        <v>2</v>
      </c>
      <c r="K16" s="24">
        <v>0</v>
      </c>
      <c r="L16" s="24">
        <v>0</v>
      </c>
      <c r="M16" s="24">
        <v>2</v>
      </c>
      <c r="N16" s="24">
        <v>2</v>
      </c>
      <c r="O16" s="24">
        <v>4</v>
      </c>
      <c r="P16" s="76">
        <v>9.3023255813953494</v>
      </c>
      <c r="Q16" s="24">
        <v>3</v>
      </c>
      <c r="R16" s="24">
        <v>2</v>
      </c>
      <c r="S16" s="24">
        <v>5</v>
      </c>
    </row>
    <row r="17" spans="1:19" x14ac:dyDescent="0.25">
      <c r="A17" s="22">
        <v>6</v>
      </c>
      <c r="B17" s="23" t="s">
        <v>40</v>
      </c>
      <c r="C17" s="23" t="s">
        <v>40</v>
      </c>
      <c r="D17" s="24">
        <v>1195</v>
      </c>
      <c r="E17" s="24">
        <v>0</v>
      </c>
      <c r="F17" s="24">
        <v>0</v>
      </c>
      <c r="G17" s="76">
        <v>0</v>
      </c>
      <c r="H17" s="24">
        <v>100</v>
      </c>
      <c r="I17" s="24">
        <v>31</v>
      </c>
      <c r="J17" s="24">
        <v>30</v>
      </c>
      <c r="K17" s="24">
        <v>0</v>
      </c>
      <c r="L17" s="24">
        <v>0</v>
      </c>
      <c r="M17" s="24">
        <v>31</v>
      </c>
      <c r="N17" s="24">
        <v>30</v>
      </c>
      <c r="O17" s="24">
        <v>61</v>
      </c>
      <c r="P17" s="76">
        <v>61</v>
      </c>
      <c r="Q17" s="24">
        <v>97</v>
      </c>
      <c r="R17" s="24">
        <v>92</v>
      </c>
      <c r="S17" s="24">
        <v>189</v>
      </c>
    </row>
    <row r="18" spans="1:19" x14ac:dyDescent="0.25">
      <c r="A18" s="22">
        <v>7</v>
      </c>
      <c r="B18" s="23" t="s">
        <v>41</v>
      </c>
      <c r="C18" s="23" t="s">
        <v>41</v>
      </c>
      <c r="D18" s="24">
        <v>429</v>
      </c>
      <c r="E18" s="24">
        <v>60</v>
      </c>
      <c r="F18" s="24">
        <v>19</v>
      </c>
      <c r="G18" s="76">
        <v>31.666666666666664</v>
      </c>
      <c r="H18" s="24">
        <v>40</v>
      </c>
      <c r="I18" s="24">
        <v>6</v>
      </c>
      <c r="J18" s="24">
        <v>2</v>
      </c>
      <c r="K18" s="24">
        <v>0</v>
      </c>
      <c r="L18" s="24">
        <v>0</v>
      </c>
      <c r="M18" s="24">
        <v>6</v>
      </c>
      <c r="N18" s="24">
        <v>2</v>
      </c>
      <c r="O18" s="24">
        <v>8</v>
      </c>
      <c r="P18" s="76">
        <v>20</v>
      </c>
      <c r="Q18" s="24">
        <v>66</v>
      </c>
      <c r="R18" s="24">
        <v>57</v>
      </c>
      <c r="S18" s="24">
        <v>123</v>
      </c>
    </row>
    <row r="19" spans="1:19" x14ac:dyDescent="0.25">
      <c r="A19" s="77">
        <v>8</v>
      </c>
      <c r="B19" s="78" t="s">
        <v>42</v>
      </c>
      <c r="C19" s="78" t="s">
        <v>42</v>
      </c>
      <c r="D19" s="79">
        <v>1776</v>
      </c>
      <c r="E19" s="80">
        <v>13</v>
      </c>
      <c r="F19" s="80">
        <v>13</v>
      </c>
      <c r="G19" s="81">
        <v>100</v>
      </c>
      <c r="H19" s="80">
        <v>142</v>
      </c>
      <c r="I19" s="80">
        <v>9</v>
      </c>
      <c r="J19" s="80">
        <v>5</v>
      </c>
      <c r="K19" s="80">
        <v>0</v>
      </c>
      <c r="L19" s="80">
        <v>0</v>
      </c>
      <c r="M19" s="79">
        <v>9</v>
      </c>
      <c r="N19" s="79">
        <v>5</v>
      </c>
      <c r="O19" s="79">
        <v>14</v>
      </c>
      <c r="P19" s="81">
        <v>9.8591549295774641</v>
      </c>
      <c r="Q19" s="80">
        <v>363</v>
      </c>
      <c r="R19" s="80">
        <v>340</v>
      </c>
      <c r="S19" s="80">
        <v>703</v>
      </c>
    </row>
    <row r="20" spans="1:19" x14ac:dyDescent="0.25">
      <c r="A20" s="22"/>
      <c r="B20" s="23"/>
      <c r="C20" s="23" t="s">
        <v>43</v>
      </c>
      <c r="D20" s="24">
        <v>911</v>
      </c>
      <c r="E20" s="24">
        <v>28</v>
      </c>
      <c r="F20" s="24">
        <v>3</v>
      </c>
      <c r="G20" s="76">
        <v>10.714285714285714</v>
      </c>
      <c r="H20" s="24">
        <v>81</v>
      </c>
      <c r="I20" s="24">
        <v>4</v>
      </c>
      <c r="J20" s="24">
        <v>7</v>
      </c>
      <c r="K20" s="24">
        <v>1</v>
      </c>
      <c r="L20" s="24">
        <v>0</v>
      </c>
      <c r="M20" s="24">
        <v>5</v>
      </c>
      <c r="N20" s="24">
        <v>7</v>
      </c>
      <c r="O20" s="24">
        <v>12</v>
      </c>
      <c r="P20" s="76">
        <v>14.814814814814813</v>
      </c>
      <c r="Q20" s="24">
        <v>52</v>
      </c>
      <c r="R20" s="24">
        <v>63</v>
      </c>
      <c r="S20" s="24">
        <v>115</v>
      </c>
    </row>
    <row r="21" spans="1:19" x14ac:dyDescent="0.25">
      <c r="A21" s="22">
        <v>9</v>
      </c>
      <c r="B21" s="23" t="s">
        <v>44</v>
      </c>
      <c r="C21" s="23" t="s">
        <v>44</v>
      </c>
      <c r="D21" s="24">
        <v>1998</v>
      </c>
      <c r="E21" s="24">
        <v>448</v>
      </c>
      <c r="F21" s="24">
        <v>325</v>
      </c>
      <c r="G21" s="76">
        <v>72.544642857142861</v>
      </c>
      <c r="H21" s="24">
        <v>162</v>
      </c>
      <c r="I21" s="24">
        <v>7</v>
      </c>
      <c r="J21" s="24">
        <v>8</v>
      </c>
      <c r="K21" s="24">
        <v>0</v>
      </c>
      <c r="L21" s="24">
        <v>0</v>
      </c>
      <c r="M21" s="24">
        <v>7</v>
      </c>
      <c r="N21" s="24">
        <v>8</v>
      </c>
      <c r="O21" s="24">
        <v>15</v>
      </c>
      <c r="P21" s="76">
        <v>9.2592592592592595</v>
      </c>
      <c r="Q21" s="24">
        <v>248</v>
      </c>
      <c r="R21" s="24">
        <v>298</v>
      </c>
      <c r="S21" s="24">
        <v>546</v>
      </c>
    </row>
    <row r="22" spans="1:19" x14ac:dyDescent="0.25">
      <c r="A22" s="22">
        <v>10</v>
      </c>
      <c r="B22" s="23" t="s">
        <v>45</v>
      </c>
      <c r="C22" s="23" t="s">
        <v>45</v>
      </c>
      <c r="D22" s="24">
        <v>1329</v>
      </c>
      <c r="E22" s="24">
        <v>94</v>
      </c>
      <c r="F22" s="24">
        <v>84</v>
      </c>
      <c r="G22" s="76">
        <v>89.361702127659569</v>
      </c>
      <c r="H22" s="24">
        <v>92</v>
      </c>
      <c r="I22" s="24">
        <v>6</v>
      </c>
      <c r="J22" s="24">
        <v>5</v>
      </c>
      <c r="K22" s="24">
        <v>0</v>
      </c>
      <c r="L22" s="24">
        <v>0</v>
      </c>
      <c r="M22" s="24">
        <v>6</v>
      </c>
      <c r="N22" s="24">
        <v>5</v>
      </c>
      <c r="O22" s="24">
        <v>11</v>
      </c>
      <c r="P22" s="76">
        <v>11.956521739130435</v>
      </c>
      <c r="Q22" s="24">
        <v>62</v>
      </c>
      <c r="R22" s="24">
        <v>211</v>
      </c>
      <c r="S22" s="24">
        <v>273</v>
      </c>
    </row>
    <row r="23" spans="1:19" x14ac:dyDescent="0.25">
      <c r="A23" s="22"/>
      <c r="B23" s="23"/>
      <c r="C23" s="23" t="s">
        <v>46</v>
      </c>
      <c r="D23" s="24">
        <v>1471</v>
      </c>
      <c r="E23" s="24">
        <v>4</v>
      </c>
      <c r="F23" s="24">
        <v>4</v>
      </c>
      <c r="G23" s="76">
        <v>100</v>
      </c>
      <c r="H23" s="24">
        <v>0</v>
      </c>
      <c r="I23" s="24">
        <v>2</v>
      </c>
      <c r="J23" s="24">
        <v>2</v>
      </c>
      <c r="K23" s="24"/>
      <c r="L23" s="24"/>
      <c r="M23" s="24">
        <v>2</v>
      </c>
      <c r="N23" s="24">
        <v>2</v>
      </c>
      <c r="O23" s="24">
        <v>4</v>
      </c>
      <c r="P23" s="76">
        <v>0</v>
      </c>
      <c r="Q23" s="24">
        <v>111</v>
      </c>
      <c r="R23" s="24">
        <v>116</v>
      </c>
      <c r="S23" s="24">
        <v>227</v>
      </c>
    </row>
    <row r="24" spans="1:19" x14ac:dyDescent="0.25">
      <c r="A24" s="22">
        <v>11</v>
      </c>
      <c r="B24" s="23" t="s">
        <v>47</v>
      </c>
      <c r="C24" s="23" t="s">
        <v>47</v>
      </c>
      <c r="D24" s="24">
        <v>1787</v>
      </c>
      <c r="E24" s="24">
        <v>47</v>
      </c>
      <c r="F24" s="24">
        <v>42</v>
      </c>
      <c r="G24" s="76">
        <v>89.361702127659569</v>
      </c>
      <c r="H24" s="24">
        <v>131</v>
      </c>
      <c r="I24" s="24">
        <v>4</v>
      </c>
      <c r="J24" s="24">
        <v>9</v>
      </c>
      <c r="K24" s="24">
        <v>0</v>
      </c>
      <c r="L24" s="24">
        <v>0</v>
      </c>
      <c r="M24" s="24">
        <v>4</v>
      </c>
      <c r="N24" s="24">
        <v>9</v>
      </c>
      <c r="O24" s="24">
        <v>13</v>
      </c>
      <c r="P24" s="76">
        <v>9.9236641221374047</v>
      </c>
      <c r="Q24" s="24">
        <v>96</v>
      </c>
      <c r="R24" s="24">
        <v>80</v>
      </c>
      <c r="S24" s="24">
        <v>176</v>
      </c>
    </row>
    <row r="25" spans="1:19" x14ac:dyDescent="0.25">
      <c r="A25" s="22">
        <v>12</v>
      </c>
      <c r="B25" s="23" t="s">
        <v>48</v>
      </c>
      <c r="C25" s="23" t="s">
        <v>48</v>
      </c>
      <c r="D25" s="24">
        <v>2336</v>
      </c>
      <c r="E25" s="24">
        <v>303</v>
      </c>
      <c r="F25" s="24">
        <v>366</v>
      </c>
      <c r="G25" s="76">
        <v>120.79207920792079</v>
      </c>
      <c r="H25" s="24">
        <v>190</v>
      </c>
      <c r="I25" s="24">
        <v>5</v>
      </c>
      <c r="J25" s="24">
        <v>9</v>
      </c>
      <c r="K25" s="24">
        <v>0</v>
      </c>
      <c r="L25" s="24">
        <v>0</v>
      </c>
      <c r="M25" s="24">
        <v>5</v>
      </c>
      <c r="N25" s="24">
        <v>9</v>
      </c>
      <c r="O25" s="24">
        <v>14</v>
      </c>
      <c r="P25" s="76">
        <v>7.3684210526315779</v>
      </c>
      <c r="Q25" s="24">
        <v>390</v>
      </c>
      <c r="R25" s="24">
        <v>325</v>
      </c>
      <c r="S25" s="24">
        <v>715</v>
      </c>
    </row>
    <row r="26" spans="1:19" x14ac:dyDescent="0.25">
      <c r="A26" s="22">
        <v>13</v>
      </c>
      <c r="B26" s="23" t="s">
        <v>49</v>
      </c>
      <c r="C26" s="23" t="s">
        <v>49</v>
      </c>
      <c r="D26" s="24">
        <v>1675</v>
      </c>
      <c r="E26" s="24">
        <v>398</v>
      </c>
      <c r="F26" s="24">
        <v>110</v>
      </c>
      <c r="G26" s="76">
        <v>27.638190954773869</v>
      </c>
      <c r="H26" s="24">
        <v>137</v>
      </c>
      <c r="I26" s="24">
        <v>7</v>
      </c>
      <c r="J26" s="24">
        <v>0</v>
      </c>
      <c r="K26" s="24">
        <v>1</v>
      </c>
      <c r="L26" s="24">
        <v>0</v>
      </c>
      <c r="M26" s="24">
        <v>8</v>
      </c>
      <c r="N26" s="24">
        <v>0</v>
      </c>
      <c r="O26" s="24">
        <v>8</v>
      </c>
      <c r="P26" s="76">
        <v>5.8394160583941606</v>
      </c>
      <c r="Q26" s="24">
        <v>221</v>
      </c>
      <c r="R26" s="24">
        <v>207</v>
      </c>
      <c r="S26" s="24">
        <v>428</v>
      </c>
    </row>
    <row r="27" spans="1:19" x14ac:dyDescent="0.25">
      <c r="A27" s="22"/>
      <c r="B27" s="23"/>
      <c r="C27" s="23" t="s">
        <v>50</v>
      </c>
      <c r="D27" s="24">
        <v>628</v>
      </c>
      <c r="E27" s="24">
        <v>342</v>
      </c>
      <c r="F27" s="24">
        <v>203</v>
      </c>
      <c r="G27" s="76">
        <v>59.356725146198826</v>
      </c>
      <c r="H27" s="24">
        <v>44</v>
      </c>
      <c r="I27" s="24">
        <v>12</v>
      </c>
      <c r="J27" s="24">
        <v>10</v>
      </c>
      <c r="K27" s="24">
        <v>1</v>
      </c>
      <c r="L27" s="24">
        <v>0</v>
      </c>
      <c r="M27" s="24">
        <v>13</v>
      </c>
      <c r="N27" s="24">
        <v>10</v>
      </c>
      <c r="O27" s="24">
        <v>23</v>
      </c>
      <c r="P27" s="76">
        <v>52.272727272727273</v>
      </c>
      <c r="Q27" s="24">
        <v>239</v>
      </c>
      <c r="R27" s="24">
        <v>174</v>
      </c>
      <c r="S27" s="24">
        <v>413</v>
      </c>
    </row>
    <row r="28" spans="1:19" x14ac:dyDescent="0.25">
      <c r="A28" s="22">
        <v>14</v>
      </c>
      <c r="B28" s="23" t="s">
        <v>51</v>
      </c>
      <c r="C28" s="23" t="s">
        <v>51</v>
      </c>
      <c r="D28" s="24">
        <v>2534</v>
      </c>
      <c r="E28" s="24">
        <v>50</v>
      </c>
      <c r="F28" s="24">
        <v>79</v>
      </c>
      <c r="G28" s="76">
        <v>158</v>
      </c>
      <c r="H28" s="24">
        <v>177</v>
      </c>
      <c r="I28" s="24">
        <v>5</v>
      </c>
      <c r="J28" s="24">
        <v>4</v>
      </c>
      <c r="K28" s="24">
        <v>0</v>
      </c>
      <c r="L28" s="24">
        <v>0</v>
      </c>
      <c r="M28" s="24">
        <v>5</v>
      </c>
      <c r="N28" s="24">
        <v>4</v>
      </c>
      <c r="O28" s="24">
        <v>9</v>
      </c>
      <c r="P28" s="76">
        <v>5.0847457627118651</v>
      </c>
      <c r="Q28" s="24">
        <v>50</v>
      </c>
      <c r="R28" s="24">
        <v>72</v>
      </c>
      <c r="S28" s="24">
        <v>122</v>
      </c>
    </row>
    <row r="29" spans="1:19" x14ac:dyDescent="0.25">
      <c r="A29" s="22">
        <v>15</v>
      </c>
      <c r="B29" s="23" t="s">
        <v>52</v>
      </c>
      <c r="C29" s="23" t="s">
        <v>52</v>
      </c>
      <c r="D29" s="24">
        <v>1855</v>
      </c>
      <c r="E29" s="24">
        <v>2961</v>
      </c>
      <c r="F29" s="24">
        <v>132</v>
      </c>
      <c r="G29" s="76">
        <v>4.4579533941236065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76">
        <v>0</v>
      </c>
      <c r="Q29" s="24">
        <v>13</v>
      </c>
      <c r="R29" s="24">
        <v>7</v>
      </c>
      <c r="S29" s="24">
        <v>20</v>
      </c>
    </row>
    <row r="30" spans="1:19" x14ac:dyDescent="0.25">
      <c r="A30" s="22">
        <v>16</v>
      </c>
      <c r="B30" s="23" t="s">
        <v>53</v>
      </c>
      <c r="C30" s="23" t="s">
        <v>53</v>
      </c>
      <c r="D30" s="24">
        <v>1397</v>
      </c>
      <c r="E30" s="24">
        <v>257</v>
      </c>
      <c r="F30" s="24">
        <v>87</v>
      </c>
      <c r="G30" s="76">
        <v>33.852140077821012</v>
      </c>
      <c r="H30" s="24">
        <v>108</v>
      </c>
      <c r="I30" s="24">
        <v>3</v>
      </c>
      <c r="J30" s="24">
        <v>5</v>
      </c>
      <c r="K30" s="24">
        <v>0</v>
      </c>
      <c r="L30" s="24">
        <v>0</v>
      </c>
      <c r="M30" s="24">
        <v>3</v>
      </c>
      <c r="N30" s="24">
        <v>5</v>
      </c>
      <c r="O30" s="24">
        <v>8</v>
      </c>
      <c r="P30" s="76">
        <v>7.4074074074074066</v>
      </c>
      <c r="Q30" s="24">
        <v>667</v>
      </c>
      <c r="R30" s="24">
        <v>812</v>
      </c>
      <c r="S30" s="24">
        <v>1479</v>
      </c>
    </row>
    <row r="31" spans="1:19" x14ac:dyDescent="0.25">
      <c r="A31" s="22"/>
      <c r="B31" s="23"/>
      <c r="C31" s="23" t="s">
        <v>54</v>
      </c>
      <c r="D31" s="24">
        <v>722</v>
      </c>
      <c r="E31" s="24">
        <v>6</v>
      </c>
      <c r="F31" s="24">
        <v>5</v>
      </c>
      <c r="G31" s="76">
        <v>83.333333333333343</v>
      </c>
      <c r="H31" s="24">
        <v>0</v>
      </c>
      <c r="I31" s="24">
        <v>4</v>
      </c>
      <c r="J31" s="24">
        <v>2</v>
      </c>
      <c r="K31" s="24">
        <v>0</v>
      </c>
      <c r="L31" s="24">
        <v>0</v>
      </c>
      <c r="M31" s="24">
        <v>4</v>
      </c>
      <c r="N31" s="24">
        <v>2</v>
      </c>
      <c r="O31" s="24">
        <v>6</v>
      </c>
      <c r="P31" s="76">
        <v>0</v>
      </c>
      <c r="Q31" s="24">
        <v>390</v>
      </c>
      <c r="R31" s="24">
        <v>531</v>
      </c>
      <c r="S31" s="24">
        <v>921</v>
      </c>
    </row>
    <row r="32" spans="1:19" x14ac:dyDescent="0.25">
      <c r="A32" s="22">
        <v>17</v>
      </c>
      <c r="B32" s="23" t="s">
        <v>55</v>
      </c>
      <c r="C32" s="23" t="s">
        <v>55</v>
      </c>
      <c r="D32" s="24">
        <v>3250</v>
      </c>
      <c r="E32" s="24">
        <v>76</v>
      </c>
      <c r="F32" s="24">
        <v>40</v>
      </c>
      <c r="G32" s="76">
        <v>52.631578947368418</v>
      </c>
      <c r="H32" s="24">
        <v>0</v>
      </c>
      <c r="I32" s="24">
        <v>17</v>
      </c>
      <c r="J32" s="24">
        <v>18</v>
      </c>
      <c r="K32" s="24">
        <v>0</v>
      </c>
      <c r="L32" s="24">
        <v>0</v>
      </c>
      <c r="M32" s="24">
        <v>17</v>
      </c>
      <c r="N32" s="24">
        <v>18</v>
      </c>
      <c r="O32" s="24">
        <v>35</v>
      </c>
      <c r="P32" s="76">
        <v>0</v>
      </c>
      <c r="Q32" s="24">
        <v>282</v>
      </c>
      <c r="R32" s="24">
        <v>351</v>
      </c>
      <c r="S32" s="24">
        <v>633</v>
      </c>
    </row>
    <row r="33" spans="1:19" x14ac:dyDescent="0.25">
      <c r="A33" s="22">
        <v>18</v>
      </c>
      <c r="B33" s="23" t="s">
        <v>56</v>
      </c>
      <c r="C33" s="23" t="s">
        <v>57</v>
      </c>
      <c r="D33" s="24">
        <v>2614</v>
      </c>
      <c r="E33" s="24">
        <v>773</v>
      </c>
      <c r="F33" s="24">
        <v>3</v>
      </c>
      <c r="G33" s="76">
        <v>0.38809831824062097</v>
      </c>
      <c r="H33" s="24">
        <v>172</v>
      </c>
      <c r="I33" s="24">
        <v>1</v>
      </c>
      <c r="J33" s="24">
        <v>3</v>
      </c>
      <c r="K33" s="24">
        <v>0</v>
      </c>
      <c r="L33" s="24">
        <v>0</v>
      </c>
      <c r="M33" s="24">
        <v>1</v>
      </c>
      <c r="N33" s="24">
        <v>3</v>
      </c>
      <c r="O33" s="24">
        <v>4</v>
      </c>
      <c r="P33" s="76">
        <v>2.3255813953488373</v>
      </c>
      <c r="Q33" s="24">
        <v>344</v>
      </c>
      <c r="R33" s="24">
        <v>426</v>
      </c>
      <c r="S33" s="24">
        <v>770</v>
      </c>
    </row>
    <row r="34" spans="1:19" x14ac:dyDescent="0.25">
      <c r="A34" s="22"/>
      <c r="B34" s="23"/>
      <c r="C34" s="23" t="s">
        <v>58</v>
      </c>
      <c r="D34" s="24">
        <v>2193</v>
      </c>
      <c r="E34" s="24">
        <v>357</v>
      </c>
      <c r="F34" s="24">
        <v>336</v>
      </c>
      <c r="G34" s="76">
        <v>94.117647058823522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76">
        <v>0</v>
      </c>
      <c r="Q34" s="24">
        <v>1945</v>
      </c>
      <c r="R34" s="24">
        <v>2899</v>
      </c>
      <c r="S34" s="24">
        <v>4844</v>
      </c>
    </row>
    <row r="35" spans="1:19" x14ac:dyDescent="0.25">
      <c r="A35" s="22">
        <v>19</v>
      </c>
      <c r="B35" s="23" t="s">
        <v>59</v>
      </c>
      <c r="C35" s="23" t="s">
        <v>59</v>
      </c>
      <c r="D35" s="24">
        <v>2359</v>
      </c>
      <c r="E35" s="24">
        <v>320</v>
      </c>
      <c r="F35" s="24">
        <v>104</v>
      </c>
      <c r="G35" s="76">
        <v>32.5</v>
      </c>
      <c r="H35" s="24">
        <v>167</v>
      </c>
      <c r="I35" s="24">
        <v>6</v>
      </c>
      <c r="J35" s="24">
        <v>8</v>
      </c>
      <c r="K35" s="24">
        <v>0</v>
      </c>
      <c r="L35" s="24">
        <v>0</v>
      </c>
      <c r="M35" s="24">
        <v>6</v>
      </c>
      <c r="N35" s="24">
        <v>8</v>
      </c>
      <c r="O35" s="24">
        <v>14</v>
      </c>
      <c r="P35" s="76">
        <v>8.3832335329341312</v>
      </c>
      <c r="Q35" s="24">
        <v>218</v>
      </c>
      <c r="R35" s="24">
        <v>253</v>
      </c>
      <c r="S35" s="24">
        <v>471</v>
      </c>
    </row>
    <row r="36" spans="1:19" x14ac:dyDescent="0.25">
      <c r="A36" s="22"/>
      <c r="B36" s="23"/>
      <c r="C36" s="23" t="s">
        <v>60</v>
      </c>
      <c r="D36" s="24">
        <v>1789</v>
      </c>
      <c r="E36" s="24">
        <v>182</v>
      </c>
      <c r="F36" s="24">
        <v>128</v>
      </c>
      <c r="G36" s="76">
        <v>70.329670329670336</v>
      </c>
      <c r="H36" s="24">
        <v>116</v>
      </c>
      <c r="I36" s="24">
        <v>10</v>
      </c>
      <c r="J36" s="24">
        <v>15</v>
      </c>
      <c r="K36" s="24">
        <v>0</v>
      </c>
      <c r="L36" s="24">
        <v>0</v>
      </c>
      <c r="M36" s="24">
        <v>10</v>
      </c>
      <c r="N36" s="24">
        <v>15</v>
      </c>
      <c r="O36" s="24">
        <v>25</v>
      </c>
      <c r="P36" s="76">
        <v>21.551724137931032</v>
      </c>
      <c r="Q36" s="24">
        <v>216</v>
      </c>
      <c r="R36" s="24">
        <v>237</v>
      </c>
      <c r="S36" s="24">
        <v>453</v>
      </c>
    </row>
    <row r="37" spans="1:19" x14ac:dyDescent="0.25">
      <c r="A37" s="22">
        <v>20</v>
      </c>
      <c r="B37" s="23" t="s">
        <v>61</v>
      </c>
      <c r="C37" s="23" t="s">
        <v>61</v>
      </c>
      <c r="D37" s="24">
        <v>2187</v>
      </c>
      <c r="E37" s="24">
        <v>492</v>
      </c>
      <c r="F37" s="24">
        <v>265</v>
      </c>
      <c r="G37" s="76">
        <v>53.861788617886177</v>
      </c>
      <c r="H37" s="24">
        <v>173</v>
      </c>
      <c r="I37" s="24">
        <v>45</v>
      </c>
      <c r="J37" s="24">
        <v>34</v>
      </c>
      <c r="K37" s="24">
        <v>0</v>
      </c>
      <c r="L37" s="24">
        <v>0</v>
      </c>
      <c r="M37" s="24">
        <v>45</v>
      </c>
      <c r="N37" s="24">
        <v>34</v>
      </c>
      <c r="O37" s="24">
        <v>79</v>
      </c>
      <c r="P37" s="76">
        <v>45.664739884393065</v>
      </c>
      <c r="Q37" s="24">
        <v>187</v>
      </c>
      <c r="R37" s="24">
        <v>170</v>
      </c>
      <c r="S37" s="24">
        <v>357</v>
      </c>
    </row>
    <row r="38" spans="1:19" x14ac:dyDescent="0.25">
      <c r="A38" s="22"/>
      <c r="B38" s="23"/>
      <c r="C38" s="23" t="s">
        <v>62</v>
      </c>
      <c r="D38" s="24">
        <v>1349</v>
      </c>
      <c r="E38" s="24">
        <v>0</v>
      </c>
      <c r="F38" s="24">
        <v>0</v>
      </c>
      <c r="G38" s="76">
        <v>0</v>
      </c>
      <c r="H38" s="24">
        <v>47</v>
      </c>
      <c r="I38" s="24">
        <v>18</v>
      </c>
      <c r="J38" s="24">
        <v>12</v>
      </c>
      <c r="K38" s="24"/>
      <c r="L38" s="24"/>
      <c r="M38" s="24">
        <v>18</v>
      </c>
      <c r="N38" s="24">
        <v>12</v>
      </c>
      <c r="O38" s="24">
        <v>30</v>
      </c>
      <c r="P38" s="76">
        <v>63.829787234042556</v>
      </c>
      <c r="Q38" s="24">
        <v>128</v>
      </c>
      <c r="R38" s="24">
        <v>98</v>
      </c>
      <c r="S38" s="24">
        <v>226</v>
      </c>
    </row>
    <row r="39" spans="1:19" x14ac:dyDescent="0.25">
      <c r="A39" s="22">
        <v>21</v>
      </c>
      <c r="B39" s="23" t="s">
        <v>63</v>
      </c>
      <c r="C39" s="23" t="s">
        <v>63</v>
      </c>
      <c r="D39" s="24">
        <v>1266</v>
      </c>
      <c r="E39" s="24">
        <v>103</v>
      </c>
      <c r="F39" s="24">
        <v>66</v>
      </c>
      <c r="G39" s="76">
        <v>64.077669902912632</v>
      </c>
      <c r="H39" s="24">
        <v>87</v>
      </c>
      <c r="I39" s="24">
        <v>24</v>
      </c>
      <c r="J39" s="24">
        <v>24</v>
      </c>
      <c r="K39" s="24">
        <v>0</v>
      </c>
      <c r="L39" s="24">
        <v>0</v>
      </c>
      <c r="M39" s="24">
        <v>24</v>
      </c>
      <c r="N39" s="24">
        <v>24</v>
      </c>
      <c r="O39" s="24">
        <v>48</v>
      </c>
      <c r="P39" s="76">
        <v>55.172413793103445</v>
      </c>
      <c r="Q39" s="24">
        <v>178</v>
      </c>
      <c r="R39" s="24">
        <v>345</v>
      </c>
      <c r="S39" s="24">
        <v>523</v>
      </c>
    </row>
    <row r="40" spans="1:19" x14ac:dyDescent="0.25">
      <c r="A40" s="22"/>
      <c r="B40" s="23"/>
      <c r="C40" s="23"/>
      <c r="D40" s="24"/>
      <c r="E40" s="24"/>
      <c r="F40" s="24"/>
      <c r="G40" s="76"/>
      <c r="H40" s="24"/>
      <c r="I40" s="24"/>
      <c r="J40" s="24"/>
      <c r="K40" s="24"/>
      <c r="L40" s="24"/>
      <c r="M40" s="24"/>
      <c r="N40" s="24"/>
      <c r="O40" s="24"/>
      <c r="P40" s="76"/>
      <c r="Q40" s="24"/>
      <c r="R40" s="24"/>
      <c r="S40" s="24"/>
    </row>
    <row r="41" spans="1:19" x14ac:dyDescent="0.25">
      <c r="A41" s="31" t="s">
        <v>21</v>
      </c>
      <c r="B41" s="32"/>
      <c r="C41" s="82"/>
      <c r="D41" s="83">
        <f>SUM(D9:D40)</f>
        <v>52324</v>
      </c>
      <c r="E41" s="83">
        <f>SUM(E9:E40)</f>
        <v>10037</v>
      </c>
      <c r="F41" s="83">
        <f>SUM(F9:F40)</f>
        <v>3779</v>
      </c>
      <c r="G41" s="84">
        <f>F41/E41*100</f>
        <v>37.65069243797948</v>
      </c>
      <c r="H41" s="83">
        <f t="shared" ref="H41:O41" si="0">SUM(H9:H40)</f>
        <v>3240</v>
      </c>
      <c r="I41" s="83">
        <f t="shared" si="0"/>
        <v>348</v>
      </c>
      <c r="J41" s="83">
        <f>SUM(J9:J40)</f>
        <v>315</v>
      </c>
      <c r="K41" s="83">
        <f t="shared" si="0"/>
        <v>3</v>
      </c>
      <c r="L41" s="83">
        <f t="shared" si="0"/>
        <v>0</v>
      </c>
      <c r="M41" s="83">
        <f t="shared" si="0"/>
        <v>351</v>
      </c>
      <c r="N41" s="83">
        <f t="shared" si="0"/>
        <v>315</v>
      </c>
      <c r="O41" s="83">
        <f t="shared" si="0"/>
        <v>666</v>
      </c>
      <c r="P41" s="84">
        <f>O41/H41*100</f>
        <v>20.555555555555554</v>
      </c>
      <c r="Q41" s="83">
        <f>SUM(Q9:Q40)</f>
        <v>8846</v>
      </c>
      <c r="R41" s="83">
        <f>SUM(R9:R40)</f>
        <v>10526</v>
      </c>
      <c r="S41" s="83">
        <f>SUM(S9:S40)</f>
        <v>19372</v>
      </c>
    </row>
    <row r="42" spans="1:19" x14ac:dyDescent="0.25">
      <c r="A42" s="85" t="s">
        <v>79</v>
      </c>
      <c r="B42" s="86"/>
      <c r="C42" s="86"/>
      <c r="D42" s="87"/>
      <c r="E42" s="88"/>
      <c r="F42" s="88"/>
      <c r="G42" s="89"/>
      <c r="H42" s="88"/>
      <c r="I42" s="88"/>
      <c r="J42" s="88"/>
      <c r="K42" s="88"/>
      <c r="L42" s="88"/>
      <c r="M42" s="88"/>
      <c r="N42" s="88"/>
      <c r="O42" s="88"/>
      <c r="P42" s="90"/>
      <c r="Q42" s="88"/>
      <c r="R42" s="88"/>
      <c r="S42" s="88"/>
    </row>
    <row r="43" spans="1:19" x14ac:dyDescent="0.25">
      <c r="A43" s="85" t="s">
        <v>80</v>
      </c>
      <c r="B43" s="86"/>
      <c r="C43" s="86"/>
      <c r="D43" s="86"/>
      <c r="E43" s="86"/>
      <c r="F43" s="91"/>
      <c r="G43" s="87">
        <f>COUNTIF(G29:G40,"&gt;=60")</f>
        <v>4</v>
      </c>
      <c r="H43" s="92"/>
      <c r="I43" s="92"/>
      <c r="J43" s="92"/>
      <c r="K43" s="92"/>
      <c r="L43" s="92"/>
      <c r="M43" s="92"/>
      <c r="N43" s="92"/>
      <c r="O43" s="92"/>
      <c r="P43" s="93"/>
      <c r="Q43" s="92"/>
      <c r="R43" s="92"/>
      <c r="S43" s="92"/>
    </row>
    <row r="44" spans="1:19" ht="15.75" thickBot="1" x14ac:dyDescent="0.3">
      <c r="A44" s="94" t="s">
        <v>81</v>
      </c>
      <c r="B44" s="95"/>
      <c r="C44" s="95"/>
      <c r="D44" s="95"/>
      <c r="E44" s="95"/>
      <c r="F44" s="96"/>
      <c r="G44" s="97">
        <f>G43/COUNT(G29:G40)</f>
        <v>0.36363636363636365</v>
      </c>
      <c r="H44" s="98"/>
      <c r="I44" s="98"/>
      <c r="J44" s="98"/>
      <c r="K44" s="98"/>
      <c r="L44" s="98"/>
      <c r="M44" s="98"/>
      <c r="N44" s="98"/>
      <c r="O44" s="98"/>
      <c r="P44" s="99"/>
      <c r="Q44" s="98"/>
      <c r="R44" s="98"/>
      <c r="S44" s="100"/>
    </row>
    <row r="45" spans="1:19" x14ac:dyDescent="0.25">
      <c r="A45" s="3"/>
      <c r="B45" s="5"/>
      <c r="C45" s="5"/>
      <c r="D45" s="5"/>
      <c r="E45" s="101"/>
      <c r="F45" s="101"/>
      <c r="G45" s="101"/>
      <c r="H45" s="5"/>
      <c r="I45" s="5"/>
      <c r="J45" s="101"/>
      <c r="K45" s="3"/>
      <c r="L45" s="101"/>
      <c r="M45" s="101"/>
      <c r="N45" s="101"/>
      <c r="O45" s="101"/>
      <c r="P45" s="101"/>
      <c r="Q45" s="101"/>
      <c r="R45" s="101"/>
      <c r="S45" s="101"/>
    </row>
    <row r="46" spans="1:19" x14ac:dyDescent="0.25">
      <c r="A46" s="3" t="s">
        <v>28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5">
      <c r="A47" s="3" t="s">
        <v>29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A48" s="3"/>
      <c r="B48" s="3" t="s">
        <v>82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/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5">
      <c r="A50" s="3"/>
      <c r="B50" s="3" t="s">
        <v>84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</sheetData>
  <mergeCells count="16">
    <mergeCell ref="F5:F7"/>
    <mergeCell ref="G5:G7"/>
    <mergeCell ref="I5:J6"/>
    <mergeCell ref="K5:L6"/>
    <mergeCell ref="M5:O6"/>
    <mergeCell ref="P5:P7"/>
    <mergeCell ref="A1:S1"/>
    <mergeCell ref="A4:A7"/>
    <mergeCell ref="B4:B7"/>
    <mergeCell ref="C4:C7"/>
    <mergeCell ref="D4:D7"/>
    <mergeCell ref="E4:G4"/>
    <mergeCell ref="H4:H7"/>
    <mergeCell ref="I4:P4"/>
    <mergeCell ref="Q4:S6"/>
    <mergeCell ref="E5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B9D2-F0B0-4C84-89DF-B676AF977C43}">
  <dimension ref="A1:F21"/>
  <sheetViews>
    <sheetView workbookViewId="0">
      <selection activeCell="B33" sqref="B33"/>
    </sheetView>
  </sheetViews>
  <sheetFormatPr defaultRowHeight="15" x14ac:dyDescent="0.25"/>
  <cols>
    <col min="1" max="1" width="7.140625" customWidth="1"/>
    <col min="2" max="2" width="33.5703125" customWidth="1"/>
    <col min="6" max="6" width="17.42578125" customWidth="1"/>
  </cols>
  <sheetData>
    <row r="1" spans="1:6" x14ac:dyDescent="0.25">
      <c r="A1" s="1" t="s">
        <v>85</v>
      </c>
      <c r="B1" s="2"/>
      <c r="C1" s="2"/>
      <c r="D1" s="2"/>
      <c r="E1" s="2"/>
      <c r="F1" s="2"/>
    </row>
    <row r="2" spans="1:6" x14ac:dyDescent="0.25">
      <c r="A2" s="3"/>
      <c r="B2" s="3"/>
      <c r="C2" s="4">
        <f>'[1]1. Luas wil'!E4</f>
        <v>0</v>
      </c>
      <c r="D2" s="5">
        <f>'[1]1. Luas wil'!F4</f>
        <v>0</v>
      </c>
      <c r="E2" s="3" t="s">
        <v>86</v>
      </c>
      <c r="F2" s="3"/>
    </row>
    <row r="3" spans="1:6" ht="15.75" thickBot="1" x14ac:dyDescent="0.3">
      <c r="A3" s="61"/>
      <c r="B3" s="61"/>
      <c r="C3" s="61"/>
      <c r="D3" s="61"/>
      <c r="E3" s="61"/>
      <c r="F3" s="61"/>
    </row>
    <row r="4" spans="1:6" x14ac:dyDescent="0.25">
      <c r="A4" s="7" t="s">
        <v>2</v>
      </c>
      <c r="B4" s="7" t="s">
        <v>87</v>
      </c>
      <c r="C4" s="14" t="s">
        <v>88</v>
      </c>
      <c r="D4" s="48"/>
      <c r="E4" s="48"/>
      <c r="F4" s="15"/>
    </row>
    <row r="5" spans="1:6" ht="71.25" x14ac:dyDescent="0.25">
      <c r="A5" s="18"/>
      <c r="B5" s="18"/>
      <c r="C5" s="74" t="s">
        <v>76</v>
      </c>
      <c r="D5" s="74" t="s">
        <v>77</v>
      </c>
      <c r="E5" s="74" t="s">
        <v>89</v>
      </c>
      <c r="F5" s="74" t="s">
        <v>90</v>
      </c>
    </row>
    <row r="6" spans="1:6" x14ac:dyDescent="0.25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</row>
    <row r="7" spans="1:6" x14ac:dyDescent="0.25">
      <c r="A7" s="103">
        <v>1</v>
      </c>
      <c r="B7" s="103" t="s">
        <v>91</v>
      </c>
      <c r="C7" s="104">
        <v>0</v>
      </c>
      <c r="D7" s="104">
        <v>0</v>
      </c>
      <c r="E7" s="104">
        <f t="shared" ref="E7:E12" si="0">SUM(C7:D7)</f>
        <v>0</v>
      </c>
      <c r="F7" s="105" t="e">
        <f t="shared" ref="F7:F12" si="1">E7/$E$16*100</f>
        <v>#DIV/0!</v>
      </c>
    </row>
    <row r="8" spans="1:6" x14ac:dyDescent="0.25">
      <c r="A8" s="103">
        <v>2</v>
      </c>
      <c r="B8" s="103" t="s">
        <v>92</v>
      </c>
      <c r="C8" s="104">
        <v>0</v>
      </c>
      <c r="D8" s="104">
        <v>0</v>
      </c>
      <c r="E8" s="104">
        <f t="shared" si="0"/>
        <v>0</v>
      </c>
      <c r="F8" s="105" t="e">
        <f t="shared" si="1"/>
        <v>#DIV/0!</v>
      </c>
    </row>
    <row r="9" spans="1:6" x14ac:dyDescent="0.25">
      <c r="A9" s="103">
        <v>3</v>
      </c>
      <c r="B9" s="103" t="s">
        <v>93</v>
      </c>
      <c r="C9" s="104">
        <v>0</v>
      </c>
      <c r="D9" s="104">
        <v>0</v>
      </c>
      <c r="E9" s="104">
        <f t="shared" si="0"/>
        <v>0</v>
      </c>
      <c r="F9" s="105" t="e">
        <f t="shared" si="1"/>
        <v>#DIV/0!</v>
      </c>
    </row>
    <row r="10" spans="1:6" x14ac:dyDescent="0.25">
      <c r="A10" s="103">
        <v>4</v>
      </c>
      <c r="B10" s="103" t="s">
        <v>94</v>
      </c>
      <c r="C10" s="104">
        <v>5</v>
      </c>
      <c r="D10" s="104">
        <v>4</v>
      </c>
      <c r="E10" s="104">
        <f t="shared" si="0"/>
        <v>9</v>
      </c>
      <c r="F10" s="105" t="e">
        <f t="shared" si="1"/>
        <v>#DIV/0!</v>
      </c>
    </row>
    <row r="11" spans="1:6" x14ac:dyDescent="0.25">
      <c r="A11" s="103">
        <v>5</v>
      </c>
      <c r="B11" s="103" t="s">
        <v>95</v>
      </c>
      <c r="C11" s="104">
        <v>62</v>
      </c>
      <c r="D11" s="104">
        <v>34</v>
      </c>
      <c r="E11" s="104">
        <f t="shared" si="0"/>
        <v>96</v>
      </c>
      <c r="F11" s="105" t="e">
        <f t="shared" si="1"/>
        <v>#DIV/0!</v>
      </c>
    </row>
    <row r="12" spans="1:6" x14ac:dyDescent="0.25">
      <c r="A12" s="103">
        <v>6</v>
      </c>
      <c r="B12" s="103" t="s">
        <v>96</v>
      </c>
      <c r="C12" s="104">
        <v>16</v>
      </c>
      <c r="D12" s="104">
        <v>5</v>
      </c>
      <c r="E12" s="104">
        <f t="shared" si="0"/>
        <v>21</v>
      </c>
      <c r="F12" s="105" t="e">
        <f t="shared" si="1"/>
        <v>#DIV/0!</v>
      </c>
    </row>
    <row r="13" spans="1:6" x14ac:dyDescent="0.25">
      <c r="A13" s="106"/>
      <c r="B13" s="106"/>
      <c r="C13" s="104"/>
      <c r="D13" s="104"/>
      <c r="E13" s="104"/>
      <c r="F13" s="105"/>
    </row>
    <row r="14" spans="1:6" x14ac:dyDescent="0.25">
      <c r="A14" s="44" t="s">
        <v>21</v>
      </c>
      <c r="B14" s="45"/>
      <c r="C14" s="107">
        <f>SUM(C7:C13)</f>
        <v>83</v>
      </c>
      <c r="D14" s="108">
        <f>SUM(D7:D13)</f>
        <v>43</v>
      </c>
      <c r="E14" s="108">
        <f>SUM(E7:E13)</f>
        <v>126</v>
      </c>
      <c r="F14" s="109">
        <v>100</v>
      </c>
    </row>
    <row r="15" spans="1:6" x14ac:dyDescent="0.25">
      <c r="A15" s="110" t="s">
        <v>97</v>
      </c>
      <c r="B15" s="111"/>
      <c r="C15" s="112" t="e">
        <f>C14/$E$16*100</f>
        <v>#DIV/0!</v>
      </c>
      <c r="D15" s="112" t="e">
        <f>D14/$E$16*100</f>
        <v>#DIV/0!</v>
      </c>
      <c r="E15" s="113"/>
      <c r="F15" s="113">
        <v>100</v>
      </c>
    </row>
    <row r="16" spans="1:6" x14ac:dyDescent="0.25">
      <c r="A16" s="44" t="s">
        <v>98</v>
      </c>
      <c r="B16" s="45"/>
      <c r="C16" s="114"/>
      <c r="D16" s="114"/>
      <c r="E16" s="114"/>
      <c r="F16" s="51">
        <v>13647</v>
      </c>
    </row>
    <row r="17" spans="1:6" x14ac:dyDescent="0.25">
      <c r="A17" s="44" t="s">
        <v>99</v>
      </c>
      <c r="B17" s="45"/>
      <c r="C17" s="114"/>
      <c r="D17" s="114"/>
      <c r="E17" s="114"/>
      <c r="F17" s="51">
        <v>9123</v>
      </c>
    </row>
    <row r="18" spans="1:6" ht="15.75" thickBot="1" x14ac:dyDescent="0.3">
      <c r="A18" s="94" t="s">
        <v>100</v>
      </c>
      <c r="B18" s="95"/>
      <c r="C18" s="115"/>
      <c r="D18" s="115"/>
      <c r="E18" s="115"/>
      <c r="F18" s="116">
        <f>F17/F16*100</f>
        <v>66.849857111453076</v>
      </c>
    </row>
    <row r="19" spans="1:6" x14ac:dyDescent="0.25">
      <c r="A19" s="3"/>
      <c r="B19" s="3"/>
      <c r="C19" s="117"/>
      <c r="D19" s="117"/>
      <c r="E19" s="117"/>
      <c r="F19" s="117"/>
    </row>
    <row r="20" spans="1:6" x14ac:dyDescent="0.25">
      <c r="A20" s="3" t="s">
        <v>28</v>
      </c>
      <c r="B20" s="3"/>
      <c r="C20" s="3"/>
      <c r="D20" s="3"/>
      <c r="E20" s="3"/>
      <c r="F20" s="3"/>
    </row>
    <row r="21" spans="1:6" x14ac:dyDescent="0.25">
      <c r="A21" s="3" t="s">
        <v>101</v>
      </c>
      <c r="B21" s="3"/>
      <c r="C21" s="3"/>
      <c r="D21" s="3"/>
      <c r="E21" s="3"/>
      <c r="F21" s="3"/>
    </row>
  </sheetData>
  <mergeCells count="4">
    <mergeCell ref="A1:F1"/>
    <mergeCell ref="A4:A5"/>
    <mergeCell ref="B4:B5"/>
    <mergeCell ref="C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D3F21-72BB-4F52-9AEB-F6B3BB55560D}">
  <dimension ref="A1:L44"/>
  <sheetViews>
    <sheetView workbookViewId="0">
      <selection activeCell="P24" sqref="P24"/>
    </sheetView>
  </sheetViews>
  <sheetFormatPr defaultRowHeight="15" x14ac:dyDescent="0.25"/>
  <cols>
    <col min="1" max="1" width="6.28515625" customWidth="1"/>
    <col min="2" max="2" width="18.5703125" customWidth="1"/>
    <col min="3" max="3" width="18" customWidth="1"/>
  </cols>
  <sheetData>
    <row r="1" spans="1:12" x14ac:dyDescent="0.25">
      <c r="A1" s="1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/>
      <c r="B2" s="3"/>
      <c r="C2" s="3"/>
      <c r="D2" s="3"/>
      <c r="E2" s="3"/>
      <c r="F2" s="4">
        <f>'[1]1. Luas wil'!E4</f>
        <v>0</v>
      </c>
      <c r="G2" s="5">
        <f>'[1]1. Luas wil'!F4</f>
        <v>0</v>
      </c>
      <c r="H2" s="3"/>
      <c r="I2" s="3"/>
      <c r="J2" s="3"/>
      <c r="K2" s="3"/>
      <c r="L2" s="3"/>
    </row>
    <row r="3" spans="1:12" ht="15.75" thickBot="1" x14ac:dyDescent="0.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x14ac:dyDescent="0.25">
      <c r="A4" s="62" t="s">
        <v>2</v>
      </c>
      <c r="B4" s="62" t="s">
        <v>3</v>
      </c>
      <c r="C4" s="62" t="s">
        <v>4</v>
      </c>
      <c r="D4" s="63" t="s">
        <v>103</v>
      </c>
      <c r="E4" s="64"/>
      <c r="F4" s="64"/>
      <c r="G4" s="64"/>
      <c r="H4" s="64"/>
      <c r="I4" s="64"/>
      <c r="J4" s="64"/>
      <c r="K4" s="64"/>
      <c r="L4" s="65"/>
    </row>
    <row r="5" spans="1:12" x14ac:dyDescent="0.25">
      <c r="A5" s="13"/>
      <c r="B5" s="13"/>
      <c r="C5" s="13"/>
      <c r="D5" s="118" t="s">
        <v>104</v>
      </c>
      <c r="E5" s="119"/>
      <c r="F5" s="120"/>
      <c r="G5" s="118" t="s">
        <v>105</v>
      </c>
      <c r="H5" s="119"/>
      <c r="I5" s="120"/>
      <c r="J5" s="121" t="s">
        <v>106</v>
      </c>
      <c r="K5" s="73"/>
      <c r="L5" s="72"/>
    </row>
    <row r="6" spans="1:12" x14ac:dyDescent="0.25">
      <c r="A6" s="18"/>
      <c r="B6" s="18"/>
      <c r="C6" s="18"/>
      <c r="D6" s="19" t="s">
        <v>76</v>
      </c>
      <c r="E6" s="19" t="s">
        <v>77</v>
      </c>
      <c r="F6" s="19" t="s">
        <v>89</v>
      </c>
      <c r="G6" s="19" t="s">
        <v>76</v>
      </c>
      <c r="H6" s="19" t="s">
        <v>77</v>
      </c>
      <c r="I6" s="19" t="s">
        <v>89</v>
      </c>
      <c r="J6" s="19" t="s">
        <v>76</v>
      </c>
      <c r="K6" s="19" t="s">
        <v>77</v>
      </c>
      <c r="L6" s="19" t="s">
        <v>89</v>
      </c>
    </row>
    <row r="7" spans="1:12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</row>
    <row r="8" spans="1:12" x14ac:dyDescent="0.25">
      <c r="A8" s="22">
        <v>1</v>
      </c>
      <c r="B8" s="23" t="s">
        <v>32</v>
      </c>
      <c r="C8" s="23" t="s">
        <v>32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  <c r="L8" s="122">
        <v>0</v>
      </c>
    </row>
    <row r="9" spans="1:12" x14ac:dyDescent="0.25">
      <c r="A9" s="22">
        <v>2</v>
      </c>
      <c r="B9" s="23" t="s">
        <v>33</v>
      </c>
      <c r="C9" s="23" t="s">
        <v>33</v>
      </c>
      <c r="D9" s="122">
        <v>0</v>
      </c>
      <c r="E9" s="122">
        <v>0</v>
      </c>
      <c r="F9" s="122">
        <v>0</v>
      </c>
      <c r="G9" s="122">
        <v>0</v>
      </c>
      <c r="H9" s="122">
        <v>1</v>
      </c>
      <c r="I9" s="122">
        <v>1</v>
      </c>
      <c r="J9" s="122">
        <v>0</v>
      </c>
      <c r="K9" s="122">
        <v>1</v>
      </c>
      <c r="L9" s="122">
        <v>1</v>
      </c>
    </row>
    <row r="10" spans="1:12" x14ac:dyDescent="0.25">
      <c r="A10" s="22"/>
      <c r="B10" s="23"/>
      <c r="C10" s="23" t="s">
        <v>34</v>
      </c>
      <c r="D10" s="122">
        <v>0</v>
      </c>
      <c r="E10" s="122">
        <v>0</v>
      </c>
      <c r="F10" s="122">
        <v>0</v>
      </c>
      <c r="G10" s="122">
        <v>1</v>
      </c>
      <c r="H10" s="122">
        <v>0</v>
      </c>
      <c r="I10" s="122">
        <v>1</v>
      </c>
      <c r="J10" s="122">
        <v>1</v>
      </c>
      <c r="K10" s="122">
        <v>0</v>
      </c>
      <c r="L10" s="122">
        <v>1</v>
      </c>
    </row>
    <row r="11" spans="1:12" x14ac:dyDescent="0.25">
      <c r="A11" s="22">
        <v>3</v>
      </c>
      <c r="B11" s="23" t="s">
        <v>35</v>
      </c>
      <c r="C11" s="23" t="s">
        <v>35</v>
      </c>
      <c r="D11" s="122">
        <v>0</v>
      </c>
      <c r="E11" s="122">
        <v>0</v>
      </c>
      <c r="F11" s="122">
        <v>0</v>
      </c>
      <c r="G11" s="122">
        <v>0</v>
      </c>
      <c r="H11" s="122">
        <v>1</v>
      </c>
      <c r="I11" s="122">
        <v>1</v>
      </c>
      <c r="J11" s="122">
        <v>0</v>
      </c>
      <c r="K11" s="122">
        <v>1</v>
      </c>
      <c r="L11" s="122">
        <v>1</v>
      </c>
    </row>
    <row r="12" spans="1:12" x14ac:dyDescent="0.25">
      <c r="A12" s="22">
        <v>4</v>
      </c>
      <c r="B12" s="23" t="s">
        <v>36</v>
      </c>
      <c r="C12" s="23" t="s">
        <v>36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</row>
    <row r="13" spans="1:12" x14ac:dyDescent="0.25">
      <c r="A13" s="22"/>
      <c r="B13" s="23"/>
      <c r="C13" s="23" t="s">
        <v>37</v>
      </c>
      <c r="D13" s="122">
        <v>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</row>
    <row r="14" spans="1:12" x14ac:dyDescent="0.25">
      <c r="A14" s="22">
        <v>5</v>
      </c>
      <c r="B14" s="23" t="s">
        <v>38</v>
      </c>
      <c r="C14" s="23" t="s">
        <v>38</v>
      </c>
      <c r="D14" s="122">
        <v>0</v>
      </c>
      <c r="E14" s="122">
        <v>0</v>
      </c>
      <c r="F14" s="122">
        <v>0</v>
      </c>
      <c r="G14" s="122">
        <v>0</v>
      </c>
      <c r="H14" s="122">
        <v>1</v>
      </c>
      <c r="I14" s="122">
        <v>1</v>
      </c>
      <c r="J14" s="122">
        <v>0</v>
      </c>
      <c r="K14" s="122">
        <v>1</v>
      </c>
      <c r="L14" s="122">
        <v>1</v>
      </c>
    </row>
    <row r="15" spans="1:12" x14ac:dyDescent="0.25">
      <c r="A15" s="22"/>
      <c r="B15" s="23"/>
      <c r="C15" s="23" t="s">
        <v>39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</row>
    <row r="16" spans="1:12" x14ac:dyDescent="0.25">
      <c r="A16" s="22">
        <v>6</v>
      </c>
      <c r="B16" s="23" t="s">
        <v>40</v>
      </c>
      <c r="C16" s="23" t="s">
        <v>40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</row>
    <row r="17" spans="1:12" x14ac:dyDescent="0.25">
      <c r="A17" s="22">
        <v>7</v>
      </c>
      <c r="B17" s="23" t="s">
        <v>41</v>
      </c>
      <c r="C17" s="23" t="s">
        <v>41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v>0</v>
      </c>
    </row>
    <row r="18" spans="1:12" x14ac:dyDescent="0.25">
      <c r="A18" s="22">
        <v>8</v>
      </c>
      <c r="B18" s="23" t="s">
        <v>42</v>
      </c>
      <c r="C18" s="23" t="s">
        <v>42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</row>
    <row r="19" spans="1:12" x14ac:dyDescent="0.25">
      <c r="A19" s="22"/>
      <c r="B19" s="23"/>
      <c r="C19" s="23" t="s">
        <v>43</v>
      </c>
      <c r="D19" s="122">
        <v>0</v>
      </c>
      <c r="E19" s="122">
        <v>2</v>
      </c>
      <c r="F19" s="122">
        <v>2</v>
      </c>
      <c r="G19" s="122">
        <v>1</v>
      </c>
      <c r="H19" s="122">
        <v>0</v>
      </c>
      <c r="I19" s="122">
        <v>1</v>
      </c>
      <c r="J19" s="122">
        <v>1</v>
      </c>
      <c r="K19" s="122">
        <v>2</v>
      </c>
      <c r="L19" s="122">
        <v>3</v>
      </c>
    </row>
    <row r="20" spans="1:12" x14ac:dyDescent="0.25">
      <c r="A20" s="22">
        <v>9</v>
      </c>
      <c r="B20" s="23" t="s">
        <v>44</v>
      </c>
      <c r="C20" s="23" t="s">
        <v>44</v>
      </c>
      <c r="D20" s="122">
        <v>0</v>
      </c>
      <c r="E20" s="122">
        <v>0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</row>
    <row r="21" spans="1:12" x14ac:dyDescent="0.25">
      <c r="A21" s="22">
        <v>10</v>
      </c>
      <c r="B21" s="23" t="s">
        <v>45</v>
      </c>
      <c r="C21" s="23" t="s">
        <v>45</v>
      </c>
      <c r="D21" s="122">
        <v>0</v>
      </c>
      <c r="E21" s="122">
        <v>0</v>
      </c>
      <c r="F21" s="122">
        <v>0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v>0</v>
      </c>
    </row>
    <row r="22" spans="1:12" x14ac:dyDescent="0.25">
      <c r="A22" s="22"/>
      <c r="B22" s="23"/>
      <c r="C22" s="23" t="s">
        <v>46</v>
      </c>
      <c r="D22" s="122">
        <v>0</v>
      </c>
      <c r="E22" s="122">
        <v>0</v>
      </c>
      <c r="F22" s="122">
        <v>0</v>
      </c>
      <c r="G22" s="122">
        <v>1</v>
      </c>
      <c r="H22" s="122">
        <v>2</v>
      </c>
      <c r="I22" s="122">
        <v>3</v>
      </c>
      <c r="J22" s="122">
        <v>1</v>
      </c>
      <c r="K22" s="122">
        <v>2</v>
      </c>
      <c r="L22" s="122">
        <v>3</v>
      </c>
    </row>
    <row r="23" spans="1:12" x14ac:dyDescent="0.25">
      <c r="A23" s="22">
        <v>11</v>
      </c>
      <c r="B23" s="23" t="s">
        <v>47</v>
      </c>
      <c r="C23" s="23" t="s">
        <v>47</v>
      </c>
      <c r="D23" s="122">
        <v>0</v>
      </c>
      <c r="E23" s="122">
        <v>0</v>
      </c>
      <c r="F23" s="122">
        <v>0</v>
      </c>
      <c r="G23" s="122">
        <v>1</v>
      </c>
      <c r="H23" s="122">
        <v>0</v>
      </c>
      <c r="I23" s="122">
        <v>1</v>
      </c>
      <c r="J23" s="122">
        <v>1</v>
      </c>
      <c r="K23" s="122">
        <v>0</v>
      </c>
      <c r="L23" s="122">
        <v>1</v>
      </c>
    </row>
    <row r="24" spans="1:12" x14ac:dyDescent="0.25">
      <c r="A24" s="22">
        <v>12</v>
      </c>
      <c r="B24" s="23" t="s">
        <v>48</v>
      </c>
      <c r="C24" s="23" t="s">
        <v>48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22">
        <v>0</v>
      </c>
    </row>
    <row r="25" spans="1:12" x14ac:dyDescent="0.25">
      <c r="A25" s="22">
        <v>13</v>
      </c>
      <c r="B25" s="23" t="s">
        <v>49</v>
      </c>
      <c r="C25" s="23" t="s">
        <v>49</v>
      </c>
      <c r="D25" s="122">
        <v>0</v>
      </c>
      <c r="E25" s="122">
        <v>1</v>
      </c>
      <c r="F25" s="122">
        <v>1</v>
      </c>
      <c r="G25" s="122">
        <v>0</v>
      </c>
      <c r="H25" s="122">
        <v>0</v>
      </c>
      <c r="I25" s="122">
        <v>0</v>
      </c>
      <c r="J25" s="122">
        <v>0</v>
      </c>
      <c r="K25" s="122">
        <v>1</v>
      </c>
      <c r="L25" s="122">
        <v>1</v>
      </c>
    </row>
    <row r="26" spans="1:12" x14ac:dyDescent="0.25">
      <c r="A26" s="22"/>
      <c r="B26" s="23"/>
      <c r="C26" s="23" t="s">
        <v>50</v>
      </c>
      <c r="D26" s="122">
        <v>1</v>
      </c>
      <c r="E26" s="122">
        <v>0</v>
      </c>
      <c r="F26" s="122">
        <v>1</v>
      </c>
      <c r="G26" s="122">
        <v>0</v>
      </c>
      <c r="H26" s="122">
        <v>0</v>
      </c>
      <c r="I26" s="122">
        <v>0</v>
      </c>
      <c r="J26" s="122">
        <v>1</v>
      </c>
      <c r="K26" s="122">
        <v>0</v>
      </c>
      <c r="L26" s="122">
        <v>1</v>
      </c>
    </row>
    <row r="27" spans="1:12" x14ac:dyDescent="0.25">
      <c r="A27" s="22">
        <v>14</v>
      </c>
      <c r="B27" s="23" t="s">
        <v>51</v>
      </c>
      <c r="C27" s="23" t="s">
        <v>51</v>
      </c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</row>
    <row r="28" spans="1:12" x14ac:dyDescent="0.25">
      <c r="A28" s="22">
        <v>15</v>
      </c>
      <c r="B28" s="23" t="s">
        <v>52</v>
      </c>
      <c r="C28" s="23" t="s">
        <v>52</v>
      </c>
      <c r="D28" s="122">
        <v>0</v>
      </c>
      <c r="E28" s="122">
        <v>1</v>
      </c>
      <c r="F28" s="122">
        <v>1</v>
      </c>
      <c r="G28" s="122">
        <v>0</v>
      </c>
      <c r="H28" s="122">
        <v>0</v>
      </c>
      <c r="I28" s="122">
        <v>0</v>
      </c>
      <c r="J28" s="122">
        <v>0</v>
      </c>
      <c r="K28" s="122">
        <v>1</v>
      </c>
      <c r="L28" s="122">
        <v>1</v>
      </c>
    </row>
    <row r="29" spans="1:12" x14ac:dyDescent="0.25">
      <c r="A29" s="22">
        <v>16</v>
      </c>
      <c r="B29" s="23" t="s">
        <v>53</v>
      </c>
      <c r="C29" s="23" t="s">
        <v>53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</row>
    <row r="30" spans="1:12" x14ac:dyDescent="0.25">
      <c r="A30" s="22"/>
      <c r="B30" s="23"/>
      <c r="C30" s="23" t="s">
        <v>54</v>
      </c>
      <c r="D30" s="122">
        <v>0</v>
      </c>
      <c r="E30" s="122">
        <v>0</v>
      </c>
      <c r="F30" s="122">
        <v>0</v>
      </c>
      <c r="G30" s="122">
        <v>0</v>
      </c>
      <c r="H30" s="122">
        <v>1</v>
      </c>
      <c r="I30" s="122">
        <v>1</v>
      </c>
      <c r="J30" s="122">
        <v>0</v>
      </c>
      <c r="K30" s="122">
        <v>1</v>
      </c>
      <c r="L30" s="122">
        <v>1</v>
      </c>
    </row>
    <row r="31" spans="1:12" x14ac:dyDescent="0.25">
      <c r="A31" s="22">
        <v>17</v>
      </c>
      <c r="B31" s="23" t="s">
        <v>55</v>
      </c>
      <c r="C31" s="23" t="s">
        <v>55</v>
      </c>
      <c r="D31" s="122">
        <v>0</v>
      </c>
      <c r="E31" s="122">
        <v>0</v>
      </c>
      <c r="F31" s="122">
        <v>0</v>
      </c>
      <c r="G31" s="122">
        <v>4</v>
      </c>
      <c r="H31" s="122">
        <v>1</v>
      </c>
      <c r="I31" s="122">
        <v>5</v>
      </c>
      <c r="J31" s="122">
        <v>4</v>
      </c>
      <c r="K31" s="122">
        <v>1</v>
      </c>
      <c r="L31" s="122">
        <v>5</v>
      </c>
    </row>
    <row r="32" spans="1:12" x14ac:dyDescent="0.25">
      <c r="A32" s="22">
        <v>18</v>
      </c>
      <c r="B32" s="23" t="s">
        <v>56</v>
      </c>
      <c r="C32" s="23" t="s">
        <v>57</v>
      </c>
      <c r="D32" s="122">
        <v>0</v>
      </c>
      <c r="E32" s="122">
        <v>1</v>
      </c>
      <c r="F32" s="122">
        <v>1</v>
      </c>
      <c r="G32" s="122">
        <v>0</v>
      </c>
      <c r="H32" s="122">
        <v>1</v>
      </c>
      <c r="I32" s="122">
        <v>1</v>
      </c>
      <c r="J32" s="122">
        <v>0</v>
      </c>
      <c r="K32" s="122">
        <v>2</v>
      </c>
      <c r="L32" s="122">
        <v>2</v>
      </c>
    </row>
    <row r="33" spans="1:12" x14ac:dyDescent="0.25">
      <c r="A33" s="22"/>
      <c r="B33" s="23"/>
      <c r="C33" s="23" t="s">
        <v>58</v>
      </c>
      <c r="D33" s="122">
        <v>0</v>
      </c>
      <c r="E33" s="122">
        <v>0</v>
      </c>
      <c r="F33" s="122">
        <v>0</v>
      </c>
      <c r="G33" s="122">
        <v>1</v>
      </c>
      <c r="H33" s="122">
        <v>1</v>
      </c>
      <c r="I33" s="122">
        <v>2</v>
      </c>
      <c r="J33" s="122">
        <v>1</v>
      </c>
      <c r="K33" s="122">
        <v>1</v>
      </c>
      <c r="L33" s="122">
        <v>2</v>
      </c>
    </row>
    <row r="34" spans="1:12" x14ac:dyDescent="0.25">
      <c r="A34" s="22">
        <v>19</v>
      </c>
      <c r="B34" s="23" t="s">
        <v>59</v>
      </c>
      <c r="C34" s="23" t="s">
        <v>59</v>
      </c>
      <c r="D34" s="122">
        <v>0</v>
      </c>
      <c r="E34" s="122">
        <v>0</v>
      </c>
      <c r="F34" s="122">
        <v>0</v>
      </c>
      <c r="G34" s="122">
        <v>1</v>
      </c>
      <c r="H34" s="122">
        <v>0</v>
      </c>
      <c r="I34" s="122">
        <v>1</v>
      </c>
      <c r="J34" s="122">
        <v>1</v>
      </c>
      <c r="K34" s="122">
        <v>0</v>
      </c>
      <c r="L34" s="122">
        <v>1</v>
      </c>
    </row>
    <row r="35" spans="1:12" x14ac:dyDescent="0.25">
      <c r="A35" s="22"/>
      <c r="B35" s="23"/>
      <c r="C35" s="23" t="s">
        <v>60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</row>
    <row r="36" spans="1:12" x14ac:dyDescent="0.25">
      <c r="A36" s="22">
        <v>20</v>
      </c>
      <c r="B36" s="23" t="s">
        <v>61</v>
      </c>
      <c r="C36" s="23" t="s">
        <v>61</v>
      </c>
      <c r="D36" s="122">
        <v>0</v>
      </c>
      <c r="E36" s="122">
        <v>0</v>
      </c>
      <c r="F36" s="122">
        <v>0</v>
      </c>
      <c r="G36" s="122">
        <v>0</v>
      </c>
      <c r="H36" s="122">
        <v>0</v>
      </c>
      <c r="I36" s="122">
        <v>0</v>
      </c>
      <c r="J36" s="122">
        <v>0</v>
      </c>
      <c r="K36" s="122">
        <v>0</v>
      </c>
      <c r="L36" s="122">
        <v>0</v>
      </c>
    </row>
    <row r="37" spans="1:12" x14ac:dyDescent="0.25">
      <c r="A37" s="22"/>
      <c r="B37" s="23"/>
      <c r="C37" s="23" t="s">
        <v>62</v>
      </c>
      <c r="D37" s="122"/>
      <c r="E37" s="122"/>
      <c r="F37" s="122">
        <v>0</v>
      </c>
      <c r="G37" s="122">
        <v>1</v>
      </c>
      <c r="H37" s="122"/>
      <c r="I37" s="122">
        <v>1</v>
      </c>
      <c r="J37" s="122">
        <v>1</v>
      </c>
      <c r="K37" s="122">
        <v>0</v>
      </c>
      <c r="L37" s="122">
        <v>1</v>
      </c>
    </row>
    <row r="38" spans="1:12" x14ac:dyDescent="0.25">
      <c r="A38" s="22">
        <v>21</v>
      </c>
      <c r="B38" s="23" t="s">
        <v>63</v>
      </c>
      <c r="C38" s="23" t="s">
        <v>63</v>
      </c>
      <c r="D38" s="122">
        <v>0</v>
      </c>
      <c r="E38" s="122">
        <v>0</v>
      </c>
      <c r="F38" s="122">
        <v>0</v>
      </c>
      <c r="G38" s="122">
        <v>1</v>
      </c>
      <c r="H38" s="122">
        <v>0</v>
      </c>
      <c r="I38" s="122">
        <v>1</v>
      </c>
      <c r="J38" s="122">
        <v>1</v>
      </c>
      <c r="K38" s="122">
        <v>0</v>
      </c>
      <c r="L38" s="122">
        <v>1</v>
      </c>
    </row>
    <row r="39" spans="1:12" x14ac:dyDescent="0.25">
      <c r="A39" s="22"/>
      <c r="B39" s="23"/>
      <c r="C39" s="23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25">
      <c r="A40" s="123" t="s">
        <v>21</v>
      </c>
      <c r="B40" s="31"/>
      <c r="C40" s="124"/>
      <c r="D40" s="125">
        <f t="shared" ref="D40:L40" si="0">SUM(D8:D39)</f>
        <v>1</v>
      </c>
      <c r="E40" s="125">
        <f t="shared" si="0"/>
        <v>5</v>
      </c>
      <c r="F40" s="125">
        <f t="shared" si="0"/>
        <v>6</v>
      </c>
      <c r="G40" s="125">
        <f t="shared" si="0"/>
        <v>12</v>
      </c>
      <c r="H40" s="125">
        <f t="shared" si="0"/>
        <v>9</v>
      </c>
      <c r="I40" s="125">
        <f t="shared" si="0"/>
        <v>21</v>
      </c>
      <c r="J40" s="125">
        <f t="shared" si="0"/>
        <v>13</v>
      </c>
      <c r="K40" s="125">
        <f t="shared" si="0"/>
        <v>14</v>
      </c>
      <c r="L40" s="125">
        <f t="shared" si="0"/>
        <v>27</v>
      </c>
    </row>
    <row r="41" spans="1:12" x14ac:dyDescent="0.25">
      <c r="A41" s="51" t="s">
        <v>97</v>
      </c>
      <c r="B41" s="44"/>
      <c r="C41" s="126"/>
      <c r="D41" s="127" t="e">
        <f>D40/$F$42*100</f>
        <v>#DIV/0!</v>
      </c>
      <c r="E41" s="127" t="e">
        <f>E40/$F$42*100</f>
        <v>#DIV/0!</v>
      </c>
      <c r="F41" s="128"/>
      <c r="G41" s="127" t="e">
        <f>G40/$I$42*100</f>
        <v>#DIV/0!</v>
      </c>
      <c r="H41" s="127" t="e">
        <f>H40/$I$42*100</f>
        <v>#DIV/0!</v>
      </c>
      <c r="I41" s="129"/>
      <c r="J41" s="127">
        <f>J40/$L$42*100</f>
        <v>19.242888888888888</v>
      </c>
      <c r="K41" s="127">
        <f>K40/$L$42*100</f>
        <v>20.723111111111113</v>
      </c>
      <c r="L41" s="128"/>
    </row>
    <row r="42" spans="1:12" ht="15.75" thickBot="1" x14ac:dyDescent="0.3">
      <c r="A42" s="130" t="s">
        <v>107</v>
      </c>
      <c r="B42" s="131"/>
      <c r="C42" s="131"/>
      <c r="D42" s="131"/>
      <c r="E42" s="131"/>
      <c r="F42" s="131"/>
      <c r="G42" s="131"/>
      <c r="H42" s="131"/>
      <c r="I42" s="132"/>
      <c r="J42" s="133">
        <f>J40/'[1]2. Jml penddk'!C26*100000</f>
        <v>80.926294820717132</v>
      </c>
      <c r="K42" s="133">
        <f>K40/'[1]2. Jml penddk'!D26*100000</f>
        <v>58.57250439293783</v>
      </c>
      <c r="L42" s="133">
        <f>L40/'[1]2. Jml penddk'!E26*100000</f>
        <v>67.557423810238703</v>
      </c>
    </row>
    <row r="43" spans="1:12" x14ac:dyDescent="0.25">
      <c r="A43" s="3"/>
      <c r="B43" s="5"/>
      <c r="C43" s="5"/>
      <c r="D43" s="134"/>
      <c r="E43" s="134"/>
      <c r="F43" s="134"/>
      <c r="G43" s="134"/>
      <c r="H43" s="134"/>
      <c r="I43" s="134"/>
      <c r="J43" s="134"/>
      <c r="K43" s="134"/>
      <c r="L43" s="134"/>
    </row>
    <row r="44" spans="1:12" x14ac:dyDescent="0.25">
      <c r="A44" s="3" t="s">
        <v>28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</sheetData>
  <mergeCells count="9">
    <mergeCell ref="A42:I42"/>
    <mergeCell ref="A1:L1"/>
    <mergeCell ref="A4:A6"/>
    <mergeCell ref="B4:B6"/>
    <mergeCell ref="C4:C6"/>
    <mergeCell ref="D4:L4"/>
    <mergeCell ref="D5:F5"/>
    <mergeCell ref="G5:I5"/>
    <mergeCell ref="J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TBC</vt:lpstr>
      <vt:lpstr>Pneumonia</vt:lpstr>
      <vt:lpstr>HIV</vt:lpstr>
      <vt:lpstr>Kusta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2023-02-06T08:09:20Z</dcterms:created>
  <dcterms:modified xsi:type="dcterms:W3CDTF">2023-02-06T08:15:23Z</dcterms:modified>
</cp:coreProperties>
</file>