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4\"/>
    </mc:Choice>
  </mc:AlternateContent>
  <xr:revisionPtr revIDLastSave="0" documentId="13_ncr:1_{0E5F8A65-56D7-4D92-BD0C-AC0889CCA52A}" xr6:coauthVersionLast="47" xr6:coauthVersionMax="47" xr10:uidLastSave="{00000000-0000-0000-0000-000000000000}"/>
  <bookViews>
    <workbookView xWindow="-120" yWindow="-120" windowWidth="20730" windowHeight="11040" xr2:uid="{504CC06A-D1BB-442C-82EB-A7ED8897D30E}"/>
  </bookViews>
  <sheets>
    <sheet name="21. Kelahiran" sheetId="1" r:id="rId1"/>
  </sheets>
  <externalReferences>
    <externalReference r:id="rId2"/>
  </externalReferences>
  <definedNames>
    <definedName name="_xlnm.Print_Area" localSheetId="0">'21. Kelahiran'!$A$1:$L$47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J43" i="1"/>
  <c r="I43" i="1"/>
  <c r="G43" i="1"/>
  <c r="E43" i="1"/>
  <c r="F43" i="1" s="1"/>
  <c r="D43" i="1"/>
  <c r="L42" i="1"/>
  <c r="K42" i="1"/>
  <c r="J42" i="1"/>
  <c r="I42" i="1"/>
  <c r="F42" i="1"/>
  <c r="C42" i="1"/>
  <c r="B42" i="1"/>
  <c r="K41" i="1"/>
  <c r="J41" i="1"/>
  <c r="L41" i="1" s="1"/>
  <c r="I41" i="1"/>
  <c r="F41" i="1"/>
  <c r="C41" i="1"/>
  <c r="K40" i="1"/>
  <c r="L40" i="1" s="1"/>
  <c r="J40" i="1"/>
  <c r="I40" i="1"/>
  <c r="F40" i="1"/>
  <c r="C40" i="1"/>
  <c r="B40" i="1"/>
  <c r="K39" i="1"/>
  <c r="J39" i="1"/>
  <c r="L39" i="1" s="1"/>
  <c r="I39" i="1"/>
  <c r="F39" i="1"/>
  <c r="C39" i="1"/>
  <c r="K38" i="1"/>
  <c r="J38" i="1"/>
  <c r="L38" i="1" s="1"/>
  <c r="I38" i="1"/>
  <c r="F38" i="1"/>
  <c r="C38" i="1"/>
  <c r="B38" i="1"/>
  <c r="K37" i="1"/>
  <c r="J37" i="1"/>
  <c r="L37" i="1" s="1"/>
  <c r="I37" i="1"/>
  <c r="F37" i="1"/>
  <c r="C37" i="1"/>
  <c r="K36" i="1"/>
  <c r="J36" i="1"/>
  <c r="L36" i="1" s="1"/>
  <c r="I36" i="1"/>
  <c r="F36" i="1"/>
  <c r="C36" i="1"/>
  <c r="B36" i="1"/>
  <c r="L35" i="1"/>
  <c r="K35" i="1"/>
  <c r="J35" i="1"/>
  <c r="I35" i="1"/>
  <c r="F35" i="1"/>
  <c r="C35" i="1"/>
  <c r="B35" i="1"/>
  <c r="K34" i="1"/>
  <c r="L34" i="1" s="1"/>
  <c r="J34" i="1"/>
  <c r="I34" i="1"/>
  <c r="F34" i="1"/>
  <c r="C34" i="1"/>
  <c r="K33" i="1"/>
  <c r="J33" i="1"/>
  <c r="L33" i="1" s="1"/>
  <c r="I33" i="1"/>
  <c r="F33" i="1"/>
  <c r="C33" i="1"/>
  <c r="B33" i="1"/>
  <c r="K32" i="1"/>
  <c r="J32" i="1"/>
  <c r="L32" i="1" s="1"/>
  <c r="I32" i="1"/>
  <c r="F32" i="1"/>
  <c r="C32" i="1"/>
  <c r="B32" i="1"/>
  <c r="K31" i="1"/>
  <c r="J31" i="1"/>
  <c r="L31" i="1" s="1"/>
  <c r="I31" i="1"/>
  <c r="F31" i="1"/>
  <c r="C31" i="1"/>
  <c r="B31" i="1"/>
  <c r="K30" i="1"/>
  <c r="J30" i="1"/>
  <c r="L30" i="1" s="1"/>
  <c r="I30" i="1"/>
  <c r="F30" i="1"/>
  <c r="C30" i="1"/>
  <c r="L29" i="1"/>
  <c r="K29" i="1"/>
  <c r="J29" i="1"/>
  <c r="I29" i="1"/>
  <c r="F29" i="1"/>
  <c r="C29" i="1"/>
  <c r="B29" i="1"/>
  <c r="K28" i="1"/>
  <c r="L28" i="1" s="1"/>
  <c r="J28" i="1"/>
  <c r="I28" i="1"/>
  <c r="F28" i="1"/>
  <c r="C28" i="1"/>
  <c r="B28" i="1"/>
  <c r="K27" i="1"/>
  <c r="J27" i="1"/>
  <c r="L27" i="1" s="1"/>
  <c r="I27" i="1"/>
  <c r="F27" i="1"/>
  <c r="C27" i="1"/>
  <c r="B27" i="1"/>
  <c r="K26" i="1"/>
  <c r="J26" i="1"/>
  <c r="L26" i="1" s="1"/>
  <c r="I26" i="1"/>
  <c r="F26" i="1"/>
  <c r="C26" i="1"/>
  <c r="K25" i="1"/>
  <c r="J25" i="1"/>
  <c r="L25" i="1" s="1"/>
  <c r="I25" i="1"/>
  <c r="F25" i="1"/>
  <c r="C25" i="1"/>
  <c r="B25" i="1"/>
  <c r="K24" i="1"/>
  <c r="J24" i="1"/>
  <c r="L24" i="1" s="1"/>
  <c r="I24" i="1"/>
  <c r="F24" i="1"/>
  <c r="C24" i="1"/>
  <c r="B24" i="1"/>
  <c r="K23" i="1"/>
  <c r="J23" i="1"/>
  <c r="L23" i="1" s="1"/>
  <c r="I23" i="1"/>
  <c r="F23" i="1"/>
  <c r="C23" i="1"/>
  <c r="K22" i="1"/>
  <c r="L22" i="1" s="1"/>
  <c r="J22" i="1"/>
  <c r="I22" i="1"/>
  <c r="F22" i="1"/>
  <c r="C22" i="1"/>
  <c r="B22" i="1"/>
  <c r="K21" i="1"/>
  <c r="J21" i="1"/>
  <c r="L21" i="1" s="1"/>
  <c r="I21" i="1"/>
  <c r="F21" i="1"/>
  <c r="C21" i="1"/>
  <c r="B21" i="1"/>
  <c r="K20" i="1"/>
  <c r="J20" i="1"/>
  <c r="L20" i="1" s="1"/>
  <c r="I20" i="1"/>
  <c r="F20" i="1"/>
  <c r="C20" i="1"/>
  <c r="B20" i="1"/>
  <c r="K19" i="1"/>
  <c r="J19" i="1"/>
  <c r="L19" i="1" s="1"/>
  <c r="I19" i="1"/>
  <c r="F19" i="1"/>
  <c r="C19" i="1"/>
  <c r="K18" i="1"/>
  <c r="J18" i="1"/>
  <c r="L18" i="1" s="1"/>
  <c r="I18" i="1"/>
  <c r="F18" i="1"/>
  <c r="C18" i="1"/>
  <c r="B18" i="1"/>
  <c r="K17" i="1"/>
  <c r="J17" i="1"/>
  <c r="L17" i="1" s="1"/>
  <c r="I17" i="1"/>
  <c r="F17" i="1"/>
  <c r="C17" i="1"/>
  <c r="K16" i="1"/>
  <c r="L16" i="1" s="1"/>
  <c r="J16" i="1"/>
  <c r="I16" i="1"/>
  <c r="F16" i="1"/>
  <c r="C16" i="1"/>
  <c r="B16" i="1"/>
  <c r="K15" i="1"/>
  <c r="J15" i="1"/>
  <c r="L15" i="1" s="1"/>
  <c r="I15" i="1"/>
  <c r="F15" i="1"/>
  <c r="C15" i="1"/>
  <c r="B15" i="1"/>
  <c r="K14" i="1"/>
  <c r="J14" i="1"/>
  <c r="L14" i="1" s="1"/>
  <c r="I14" i="1"/>
  <c r="F14" i="1"/>
  <c r="C14" i="1"/>
  <c r="K13" i="1"/>
  <c r="J13" i="1"/>
  <c r="L13" i="1" s="1"/>
  <c r="I13" i="1"/>
  <c r="F13" i="1"/>
  <c r="C13" i="1"/>
  <c r="B13" i="1"/>
  <c r="K12" i="1"/>
  <c r="K43" i="1" s="1"/>
  <c r="J12" i="1"/>
  <c r="L12" i="1" s="1"/>
  <c r="I12" i="1"/>
  <c r="F12" i="1"/>
  <c r="C12" i="1"/>
  <c r="B12" i="1"/>
  <c r="G5" i="1"/>
  <c r="F5" i="1"/>
  <c r="G4" i="1"/>
  <c r="F4" i="1"/>
  <c r="L43" i="1" l="1"/>
  <c r="K44" i="1" s="1"/>
  <c r="E44" i="1"/>
</calcChain>
</file>

<file path=xl/sharedStrings.xml><?xml version="1.0" encoding="utf-8"?>
<sst xmlns="http://schemas.openxmlformats.org/spreadsheetml/2006/main" count="23" uniqueCount="17">
  <si>
    <t>TABEL 21</t>
  </si>
  <si>
    <t xml:space="preserve"> </t>
  </si>
  <si>
    <t>JUMLAH KELAHIRAN MENURUT JENIS KELAMIN, KECAMATAN, DAN PUSKESMAS</t>
  </si>
  <si>
    <t>NO</t>
  </si>
  <si>
    <t>KECAMATAN</t>
  </si>
  <si>
    <t>NAMA PUSKESMAS</t>
  </si>
  <si>
    <t>JUMLAH KELAHIRAN</t>
  </si>
  <si>
    <t>LAKI-LAKI</t>
  </si>
  <si>
    <t>PEREMPUAN</t>
  </si>
  <si>
    <t>LAKI-LAKI + PEREMPUAN</t>
  </si>
  <si>
    <t>HIDUP</t>
  </si>
  <si>
    <t>MATI</t>
  </si>
  <si>
    <t>HIDUP + MATI</t>
  </si>
  <si>
    <t>JUMLAH (KAB/KOTA)</t>
  </si>
  <si>
    <t xml:space="preserve">ANGKA LAHIR MATI PER 1.000 KELAHIRAN (DILAPORKAN) </t>
  </si>
  <si>
    <t>Sumber: Bidang Kesehatan Masyarakat</t>
  </si>
  <si>
    <t>Keterangan : Angka Lahir Mati (dilaporkan) tersebut di atas belum tentu menggambarkan Angka Lahir Mati yang sebenarnya di populasi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</si>
</sst>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>
    <font>
      <sz val="11"/>
      <color theme="1"/>
      <name val="Calibri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Calibri"/>
    </font>
    <font>
      <b/>
      <i/>
      <sz val="10"/>
      <color theme="1"/>
      <name val="Arial"/>
    </font>
    <font>
      <sz val="9"/>
      <color theme="1"/>
      <name val="Arial"/>
    </font>
    <font>
      <sz val="12"/>
      <color rgb="FF000000"/>
      <name val="Arial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7F7F7F"/>
        <bgColor rgb="FF7F7F7F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41" fontId="1" fillId="0" borderId="2" xfId="0" applyNumberFormat="1" applyFont="1" applyBorder="1" applyAlignment="1">
      <alignment horizontal="center" vertical="center"/>
    </xf>
    <xf numFmtId="41" fontId="1" fillId="0" borderId="2" xfId="0" applyNumberFormat="1" applyFont="1" applyBorder="1" applyAlignment="1">
      <alignment horizontal="center" vertical="center" wrapText="1"/>
    </xf>
    <xf numFmtId="41" fontId="1" fillId="0" borderId="3" xfId="0" applyNumberFormat="1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0" borderId="6" xfId="0" applyFont="1" applyBorder="1" applyAlignment="1">
      <alignment vertical="center"/>
    </xf>
    <xf numFmtId="0" fontId="3" fillId="0" borderId="2" xfId="0" applyFont="1" applyBorder="1"/>
    <xf numFmtId="41" fontId="1" fillId="0" borderId="7" xfId="0" applyNumberFormat="1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41" fontId="1" fillId="0" borderId="10" xfId="0" applyNumberFormat="1" applyFont="1" applyBorder="1" applyAlignment="1">
      <alignment horizontal="center" vertical="center"/>
    </xf>
    <xf numFmtId="41" fontId="1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/>
    <xf numFmtId="41" fontId="4" fillId="0" borderId="1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1" fontId="2" fillId="0" borderId="12" xfId="0" applyNumberFormat="1" applyFont="1" applyBorder="1" applyAlignment="1">
      <alignment horizontal="center" vertical="center"/>
    </xf>
    <xf numFmtId="41" fontId="2" fillId="0" borderId="12" xfId="0" applyNumberFormat="1" applyFont="1" applyBorder="1" applyAlignment="1">
      <alignment vertical="center"/>
    </xf>
    <xf numFmtId="0" fontId="6" fillId="0" borderId="12" xfId="0" applyFont="1" applyBorder="1"/>
    <xf numFmtId="0" fontId="6" fillId="0" borderId="12" xfId="0" applyFont="1" applyBorder="1" applyAlignment="1">
      <alignment horizontal="right"/>
    </xf>
    <xf numFmtId="0" fontId="2" fillId="0" borderId="12" xfId="0" applyFont="1" applyBorder="1" applyAlignment="1">
      <alignment horizontal="right" vertical="center"/>
    </xf>
    <xf numFmtId="1" fontId="6" fillId="0" borderId="12" xfId="0" applyNumberFormat="1" applyFont="1" applyBorder="1"/>
    <xf numFmtId="1" fontId="2" fillId="0" borderId="12" xfId="0" applyNumberFormat="1" applyFont="1" applyBorder="1" applyAlignment="1">
      <alignment horizontal="right" vertical="center"/>
    </xf>
    <xf numFmtId="0" fontId="6" fillId="0" borderId="11" xfId="0" applyFont="1" applyBorder="1"/>
    <xf numFmtId="0" fontId="6" fillId="0" borderId="11" xfId="0" applyFont="1" applyBorder="1" applyAlignment="1">
      <alignment horizontal="right"/>
    </xf>
    <xf numFmtId="1" fontId="6" fillId="0" borderId="11" xfId="0" applyNumberFormat="1" applyFont="1" applyBorder="1"/>
    <xf numFmtId="0" fontId="7" fillId="0" borderId="11" xfId="0" applyFont="1" applyBorder="1" applyAlignment="1">
      <alignment horizontal="right"/>
    </xf>
    <xf numFmtId="0" fontId="8" fillId="0" borderId="12" xfId="0" applyFont="1" applyBorder="1" applyAlignment="1">
      <alignment horizontal="right" vertical="center"/>
    </xf>
    <xf numFmtId="1" fontId="7" fillId="0" borderId="11" xfId="0" applyNumberFormat="1" applyFont="1" applyBorder="1"/>
    <xf numFmtId="41" fontId="1" fillId="0" borderId="12" xfId="0" applyNumberFormat="1" applyFont="1" applyBorder="1" applyAlignment="1">
      <alignment vertical="center"/>
    </xf>
    <xf numFmtId="41" fontId="9" fillId="0" borderId="12" xfId="0" applyNumberFormat="1" applyFont="1" applyBorder="1" applyAlignment="1">
      <alignment horizontal="center"/>
    </xf>
    <xf numFmtId="41" fontId="1" fillId="0" borderId="12" xfId="0" applyNumberFormat="1" applyFont="1" applyBorder="1" applyAlignment="1">
      <alignment horizontal="right" vertical="center"/>
    </xf>
    <xf numFmtId="37" fontId="1" fillId="2" borderId="0" xfId="0" applyNumberFormat="1" applyFont="1" applyFill="1" applyAlignment="1">
      <alignment horizontal="right" vertical="center"/>
    </xf>
    <xf numFmtId="41" fontId="1" fillId="0" borderId="13" xfId="0" applyNumberFormat="1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41" fontId="1" fillId="0" borderId="16" xfId="0" applyNumberFormat="1" applyFont="1" applyBorder="1" applyAlignment="1">
      <alignment horizontal="right" vertical="center"/>
    </xf>
    <xf numFmtId="41" fontId="1" fillId="3" borderId="13" xfId="0" applyNumberFormat="1" applyFont="1" applyFill="1" applyBorder="1" applyAlignment="1">
      <alignment vertical="center"/>
    </xf>
    <xf numFmtId="41" fontId="1" fillId="3" borderId="15" xfId="0" applyNumberFormat="1" applyFont="1" applyFill="1" applyBorder="1" applyAlignment="1">
      <alignment vertical="center"/>
    </xf>
    <xf numFmtId="41" fontId="1" fillId="3" borderId="16" xfId="0" applyNumberFormat="1" applyFont="1" applyFill="1" applyBorder="1" applyAlignment="1">
      <alignment vertical="center"/>
    </xf>
    <xf numFmtId="37" fontId="2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SUNGRAM/SADAP/PROFILKES_KAB%20PONOROGO_2024_1505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Luas Wilayah"/>
      <sheetName val="2. Jml Penduduk"/>
      <sheetName val="3. Melek Huruf"/>
      <sheetName val="4. Fasyankes"/>
      <sheetName val="5.Kunjungan"/>
      <sheetName val="6. Gadar RS"/>
      <sheetName val="7. Kematian Pasien"/>
      <sheetName val="8. BOR"/>
      <sheetName val="9. Ketersediaan Obat"/>
      <sheetName val="10. Obat Esensial"/>
      <sheetName val="11. Vaksin"/>
      <sheetName val="12. Posyandu Posbindu"/>
      <sheetName val="13. Dokter"/>
      <sheetName val="14. Perawat Bidan"/>
      <sheetName val="15. KM Kesling Gizi"/>
      <sheetName val="16. Tenaga Lainnya"/>
      <sheetName val="17. Farmasi"/>
      <sheetName val="18. Penunjang"/>
      <sheetName val="18.1. Psikologi Klinis Kestrad"/>
      <sheetName val="19. Jamkes"/>
      <sheetName val="20. Anggaran"/>
      <sheetName val="21. Kelahiran"/>
      <sheetName val="22. Kematian Ibu"/>
      <sheetName val="23.Penyebab Ibu Mati"/>
      <sheetName val="24. Bumil Bulin"/>
      <sheetName val="25. Td Hamil"/>
      <sheetName val="26. Td WUS Tdk hamil"/>
      <sheetName val="27. Td WUS"/>
      <sheetName val="28. TTD Bumil"/>
      <sheetName val="29. KB Aktif"/>
      <sheetName val="30. PUS 4T"/>
      <sheetName val="31. KB Pasca Persalinan"/>
      <sheetName val="32. Komplikasi Kebidanan"/>
      <sheetName val="33. Komplikasi Neonatal"/>
      <sheetName val="34. Kematian Neo Bayi Balita"/>
      <sheetName val="35. Kematian Neo Penyebab"/>
      <sheetName val="36. Kematian Anak Balita"/>
      <sheetName val="38. Kunjungan Neo"/>
      <sheetName val="39. IMD ASI Eksklusif"/>
      <sheetName val="40. Bayi"/>
      <sheetName val="41. UCI"/>
      <sheetName val="42. Hep B0 &amp; BCG"/>
      <sheetName val="43. IDL"/>
      <sheetName val="44. Imun Lanjutan"/>
      <sheetName val="45. Vit A"/>
      <sheetName val="46. Balita"/>
      <sheetName val="47. Balita Ditimbang"/>
      <sheetName val="48. Status Gizi"/>
      <sheetName val="49. Pend dasar"/>
      <sheetName val="50. Gilut"/>
      <sheetName val="51. Gilut SD"/>
      <sheetName val="52. Usipro"/>
      <sheetName val="53. Catin"/>
      <sheetName val="54. Usila"/>
      <sheetName val="55. MTBS Yankesga"/>
      <sheetName val="56. Terduga TBC"/>
      <sheetName val="57. Pengobatan TBC"/>
      <sheetName val="58. Pneumonia"/>
      <sheetName val="59. HIV"/>
      <sheetName val="60. ODHIV"/>
      <sheetName val="61. Diare"/>
      <sheetName val="62. Hep B Bumil"/>
      <sheetName val="63. Bayi dari Ibu Reaktif HBsAg"/>
      <sheetName val="64. Kusta Baru"/>
      <sheetName val="65. Kusta Cacat"/>
      <sheetName val="66. Prevalensi Kusta"/>
      <sheetName val="67. Kusta Selesai Berobat"/>
      <sheetName val="68. AFP (Non Polio)"/>
      <sheetName val="69. PD3I"/>
      <sheetName val="70. KLB"/>
      <sheetName val="71. Kematian KLB"/>
      <sheetName val="72. DBD"/>
      <sheetName val="73. Malaria"/>
      <sheetName val="74. Filariasis"/>
      <sheetName val="75. Hipertensi"/>
      <sheetName val="76. Diabetes Mellitus"/>
      <sheetName val="77. IVA &amp; Sadanis"/>
      <sheetName val="78. ODGJ Berat"/>
      <sheetName val="79a. RS"/>
      <sheetName val="79b. RS"/>
      <sheetName val="79c. RS"/>
      <sheetName val="79. Air Minum Diawasi"/>
      <sheetName val="80. Jamban Sehat"/>
      <sheetName val="81. STBM (Stop BABS)"/>
      <sheetName val="82. TFU Diawasi"/>
      <sheetName val="83. TPP"/>
      <sheetName val="SPM"/>
    </sheetNames>
    <sheetDataSet>
      <sheetData sheetId="0"/>
      <sheetData sheetId="1">
        <row r="5">
          <cell r="E5" t="str">
            <v>KABUPATEN</v>
          </cell>
          <cell r="F5" t="str">
            <v>PONOROGO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Ngrayun</v>
          </cell>
          <cell r="C9" t="str">
            <v>Ngrayun</v>
          </cell>
        </row>
        <row r="10">
          <cell r="B10" t="str">
            <v>Slahung</v>
          </cell>
          <cell r="C10" t="str">
            <v>Slahung</v>
          </cell>
        </row>
        <row r="11">
          <cell r="C11" t="str">
            <v>Nailan</v>
          </cell>
        </row>
        <row r="12">
          <cell r="B12" t="str">
            <v>Bungkal</v>
          </cell>
          <cell r="C12" t="str">
            <v>Bungkal</v>
          </cell>
        </row>
        <row r="13">
          <cell r="B13" t="str">
            <v>Sambit</v>
          </cell>
          <cell r="C13" t="str">
            <v>Sambit</v>
          </cell>
        </row>
        <row r="14">
          <cell r="C14" t="str">
            <v>Wringinanom</v>
          </cell>
        </row>
        <row r="15">
          <cell r="B15" t="str">
            <v>Sawoo</v>
          </cell>
          <cell r="C15" t="str">
            <v>Sawoo</v>
          </cell>
        </row>
        <row r="16">
          <cell r="C16" t="str">
            <v>Bondrang</v>
          </cell>
        </row>
        <row r="17">
          <cell r="B17" t="str">
            <v>Sooko</v>
          </cell>
          <cell r="C17" t="str">
            <v>Sooko</v>
          </cell>
        </row>
        <row r="18">
          <cell r="B18" t="str">
            <v>Pudak</v>
          </cell>
          <cell r="C18" t="str">
            <v>Pudak</v>
          </cell>
        </row>
        <row r="19">
          <cell r="B19" t="str">
            <v>Pulung</v>
          </cell>
          <cell r="C19" t="str">
            <v>Pulung</v>
          </cell>
        </row>
        <row r="20">
          <cell r="C20" t="str">
            <v>Kesugihan</v>
          </cell>
        </row>
        <row r="21">
          <cell r="B21" t="str">
            <v>Mlarak</v>
          </cell>
          <cell r="C21" t="str">
            <v>Mlarak</v>
          </cell>
        </row>
        <row r="22">
          <cell r="B22" t="str">
            <v>Siman</v>
          </cell>
          <cell r="C22" t="str">
            <v>Siman</v>
          </cell>
        </row>
        <row r="23">
          <cell r="C23" t="str">
            <v>Ronowijayan</v>
          </cell>
        </row>
        <row r="24">
          <cell r="B24" t="str">
            <v>Jetis</v>
          </cell>
          <cell r="C24" t="str">
            <v>Jetis</v>
          </cell>
        </row>
        <row r="25">
          <cell r="B25" t="str">
            <v>Balong</v>
          </cell>
          <cell r="C25" t="str">
            <v>Balong</v>
          </cell>
        </row>
        <row r="26">
          <cell r="B26" t="str">
            <v>Kauman</v>
          </cell>
          <cell r="C26" t="str">
            <v>Kauman</v>
          </cell>
        </row>
        <row r="27">
          <cell r="C27" t="str">
            <v>Ngrandu</v>
          </cell>
        </row>
        <row r="28">
          <cell r="B28" t="str">
            <v>Jambon</v>
          </cell>
          <cell r="C28" t="str">
            <v>Jambon</v>
          </cell>
        </row>
        <row r="29">
          <cell r="B29" t="str">
            <v>Badegan</v>
          </cell>
          <cell r="C29" t="str">
            <v>Badegan</v>
          </cell>
        </row>
        <row r="30">
          <cell r="B30" t="str">
            <v>Sampung</v>
          </cell>
          <cell r="C30" t="str">
            <v>Sampung</v>
          </cell>
        </row>
        <row r="31">
          <cell r="C31" t="str">
            <v>Kunti</v>
          </cell>
        </row>
        <row r="32">
          <cell r="B32" t="str">
            <v>Sukorejo</v>
          </cell>
          <cell r="C32" t="str">
            <v>Sukorejo</v>
          </cell>
        </row>
        <row r="33">
          <cell r="B33" t="str">
            <v>Ponorogo</v>
          </cell>
          <cell r="C33" t="str">
            <v>Po. Utara</v>
          </cell>
        </row>
        <row r="34">
          <cell r="C34" t="str">
            <v>Po. Selatan</v>
          </cell>
        </row>
        <row r="35">
          <cell r="B35" t="str">
            <v>Babadan</v>
          </cell>
          <cell r="C35" t="str">
            <v>Babadan</v>
          </cell>
        </row>
        <row r="36">
          <cell r="C36" t="str">
            <v>Sukosari</v>
          </cell>
        </row>
        <row r="37">
          <cell r="B37" t="str">
            <v>Jenangan</v>
          </cell>
          <cell r="C37" t="str">
            <v>Jenangan</v>
          </cell>
        </row>
        <row r="38">
          <cell r="C38" t="str">
            <v>Setono</v>
          </cell>
        </row>
        <row r="39">
          <cell r="B39" t="str">
            <v>Ngebel</v>
          </cell>
          <cell r="C39" t="str">
            <v>Ngebel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A0F98-C94D-460F-B38C-04B7688B7CB6}">
  <sheetPr>
    <pageSetUpPr fitToPage="1"/>
  </sheetPr>
  <dimension ref="A1:Z1000"/>
  <sheetViews>
    <sheetView tabSelected="1" zoomScaleNormal="100" workbookViewId="0">
      <selection activeCell="L13" sqref="L13"/>
    </sheetView>
  </sheetViews>
  <sheetFormatPr defaultColWidth="14.42578125" defaultRowHeight="15" customHeight="1"/>
  <cols>
    <col min="1" max="1" width="5.7109375" customWidth="1"/>
    <col min="2" max="2" width="17.85546875" customWidth="1"/>
    <col min="3" max="3" width="18.140625" customWidth="1"/>
    <col min="4" max="12" width="10.7109375" customWidth="1"/>
    <col min="13" max="26" width="9.140625" customWidth="1"/>
  </cols>
  <sheetData>
    <row r="1" spans="1:26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1"/>
      <c r="B4" s="1"/>
      <c r="C4" s="1"/>
      <c r="D4" s="1"/>
      <c r="E4" s="1"/>
      <c r="F4" s="5" t="str">
        <f>'[1]1. Luas Wilayah'!E5</f>
        <v>KABUPATEN</v>
      </c>
      <c r="G4" s="6" t="str">
        <f>'[1]1. Luas Wilayah'!$F$5</f>
        <v>PONOROGO</v>
      </c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1"/>
      <c r="B5" s="1"/>
      <c r="C5" s="1"/>
      <c r="D5" s="1"/>
      <c r="E5" s="1"/>
      <c r="F5" s="5" t="str">
        <f>'[1]1. Luas Wilayah'!E6</f>
        <v>TAHUN</v>
      </c>
      <c r="G5" s="6">
        <f>'[1]1. Luas Wilayah'!$F$6</f>
        <v>2024</v>
      </c>
      <c r="H5" s="1"/>
      <c r="I5" s="1"/>
      <c r="J5" s="1"/>
      <c r="K5" s="5"/>
      <c r="L5" s="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thickBo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0.25" customHeight="1">
      <c r="A7" s="8" t="s">
        <v>3</v>
      </c>
      <c r="B7" s="8" t="s">
        <v>4</v>
      </c>
      <c r="C7" s="9" t="s">
        <v>5</v>
      </c>
      <c r="D7" s="10" t="s">
        <v>6</v>
      </c>
      <c r="E7" s="11"/>
      <c r="F7" s="11"/>
      <c r="G7" s="11"/>
      <c r="H7" s="11"/>
      <c r="I7" s="11"/>
      <c r="J7" s="11"/>
      <c r="K7" s="11"/>
      <c r="L7" s="12"/>
      <c r="M7" s="1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14"/>
      <c r="B8" s="14"/>
      <c r="C8" s="14"/>
      <c r="D8" s="15" t="s">
        <v>7</v>
      </c>
      <c r="E8" s="16"/>
      <c r="F8" s="17"/>
      <c r="G8" s="15" t="s">
        <v>8</v>
      </c>
      <c r="H8" s="16"/>
      <c r="I8" s="17"/>
      <c r="J8" s="15" t="s">
        <v>9</v>
      </c>
      <c r="K8" s="16"/>
      <c r="L8" s="17"/>
      <c r="M8" s="13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>
      <c r="A9" s="14"/>
      <c r="B9" s="14"/>
      <c r="C9" s="14"/>
      <c r="D9" s="18" t="s">
        <v>10</v>
      </c>
      <c r="E9" s="19" t="s">
        <v>11</v>
      </c>
      <c r="F9" s="19" t="s">
        <v>12</v>
      </c>
      <c r="G9" s="18" t="s">
        <v>10</v>
      </c>
      <c r="H9" s="19" t="s">
        <v>11</v>
      </c>
      <c r="I9" s="19" t="s">
        <v>12</v>
      </c>
      <c r="J9" s="18" t="s">
        <v>10</v>
      </c>
      <c r="K9" s="19" t="s">
        <v>11</v>
      </c>
      <c r="L9" s="19" t="s">
        <v>12</v>
      </c>
      <c r="M9" s="13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13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s="24" customFormat="1" ht="15.75" customHeight="1">
      <c r="A11" s="21">
        <v>1</v>
      </c>
      <c r="B11" s="21">
        <v>2</v>
      </c>
      <c r="C11" s="21">
        <v>3</v>
      </c>
      <c r="D11" s="21">
        <v>4</v>
      </c>
      <c r="E11" s="21">
        <v>5</v>
      </c>
      <c r="F11" s="21">
        <v>6</v>
      </c>
      <c r="G11" s="21">
        <v>7</v>
      </c>
      <c r="H11" s="21">
        <v>8</v>
      </c>
      <c r="I11" s="21">
        <v>9</v>
      </c>
      <c r="J11" s="21">
        <v>10</v>
      </c>
      <c r="K11" s="21">
        <v>11</v>
      </c>
      <c r="L11" s="21">
        <v>12</v>
      </c>
      <c r="M11" s="22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20.25" customHeight="1">
      <c r="A12" s="25">
        <v>1</v>
      </c>
      <c r="B12" s="26" t="str">
        <f>'[1]9. Ketersediaan Obat'!B9</f>
        <v>Ngrayun</v>
      </c>
      <c r="C12" s="26" t="str">
        <f>'[1]9. Ketersediaan Obat'!C9</f>
        <v>Ngrayun</v>
      </c>
      <c r="D12" s="27">
        <v>307</v>
      </c>
      <c r="E12" s="28">
        <v>3</v>
      </c>
      <c r="F12" s="29">
        <f t="shared" ref="F12:F42" si="0">SUM(D12:E12)</f>
        <v>310</v>
      </c>
      <c r="G12" s="30">
        <v>373.8</v>
      </c>
      <c r="H12" s="28">
        <v>3</v>
      </c>
      <c r="I12" s="31">
        <f t="shared" ref="I12:I42" si="1">SUM(G12:H12)</f>
        <v>376.8</v>
      </c>
      <c r="J12" s="29">
        <f t="shared" ref="J12:J43" si="2">SUM(D12,G12)</f>
        <v>680.8</v>
      </c>
      <c r="K12" s="29">
        <f t="shared" ref="K12:K42" si="3">E12+H12</f>
        <v>6</v>
      </c>
      <c r="L12" s="29">
        <f t="shared" ref="L12:L42" si="4">SUM(J12:K12)</f>
        <v>686.8</v>
      </c>
      <c r="M12" s="13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>
      <c r="A13" s="25">
        <v>2</v>
      </c>
      <c r="B13" s="26" t="str">
        <f>'[1]9. Ketersediaan Obat'!B10</f>
        <v>Slahung</v>
      </c>
      <c r="C13" s="26" t="str">
        <f>'[1]9. Ketersediaan Obat'!C10</f>
        <v>Slahung</v>
      </c>
      <c r="D13" s="32">
        <v>181</v>
      </c>
      <c r="E13" s="33">
        <v>0</v>
      </c>
      <c r="F13" s="29">
        <f t="shared" si="0"/>
        <v>181</v>
      </c>
      <c r="G13" s="34">
        <v>154.19999999999999</v>
      </c>
      <c r="H13" s="33">
        <v>1</v>
      </c>
      <c r="I13" s="31">
        <f t="shared" si="1"/>
        <v>155.19999999999999</v>
      </c>
      <c r="J13" s="29">
        <f t="shared" si="2"/>
        <v>335.2</v>
      </c>
      <c r="K13" s="29">
        <f t="shared" si="3"/>
        <v>1</v>
      </c>
      <c r="L13" s="29">
        <f t="shared" si="4"/>
        <v>336.2</v>
      </c>
      <c r="M13" s="13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>
      <c r="A14" s="25">
        <v>3</v>
      </c>
      <c r="B14" s="26"/>
      <c r="C14" s="26" t="str">
        <f>'[1]9. Ketersediaan Obat'!C11</f>
        <v>Nailan</v>
      </c>
      <c r="D14" s="32">
        <v>145</v>
      </c>
      <c r="E14" s="33">
        <v>2</v>
      </c>
      <c r="F14" s="29">
        <f t="shared" si="0"/>
        <v>147</v>
      </c>
      <c r="G14" s="34">
        <v>148.69999999999999</v>
      </c>
      <c r="H14" s="33">
        <v>1</v>
      </c>
      <c r="I14" s="31">
        <f t="shared" si="1"/>
        <v>149.69999999999999</v>
      </c>
      <c r="J14" s="29">
        <f t="shared" si="2"/>
        <v>293.7</v>
      </c>
      <c r="K14" s="29">
        <f t="shared" si="3"/>
        <v>3</v>
      </c>
      <c r="L14" s="29">
        <f t="shared" si="4"/>
        <v>296.7</v>
      </c>
      <c r="M14" s="13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>
      <c r="A15" s="25">
        <v>4</v>
      </c>
      <c r="B15" s="26" t="str">
        <f>'[1]9. Ketersediaan Obat'!B12</f>
        <v>Bungkal</v>
      </c>
      <c r="C15" s="26" t="str">
        <f>'[1]9. Ketersediaan Obat'!C12</f>
        <v>Bungkal</v>
      </c>
      <c r="D15" s="32">
        <v>240</v>
      </c>
      <c r="E15" s="33">
        <v>2</v>
      </c>
      <c r="F15" s="29">
        <f t="shared" si="0"/>
        <v>242</v>
      </c>
      <c r="G15" s="34">
        <v>272.3</v>
      </c>
      <c r="H15" s="33">
        <v>1</v>
      </c>
      <c r="I15" s="31">
        <f t="shared" si="1"/>
        <v>273.3</v>
      </c>
      <c r="J15" s="29">
        <f t="shared" si="2"/>
        <v>512.29999999999995</v>
      </c>
      <c r="K15" s="29">
        <f t="shared" si="3"/>
        <v>3</v>
      </c>
      <c r="L15" s="29">
        <f t="shared" si="4"/>
        <v>515.29999999999995</v>
      </c>
      <c r="M15" s="13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>
      <c r="A16" s="25">
        <v>5</v>
      </c>
      <c r="B16" s="26" t="str">
        <f>'[1]9. Ketersediaan Obat'!B13</f>
        <v>Sambit</v>
      </c>
      <c r="C16" s="26" t="str">
        <f>'[1]9. Ketersediaan Obat'!C13</f>
        <v>Sambit</v>
      </c>
      <c r="D16" s="32">
        <v>110</v>
      </c>
      <c r="E16" s="33">
        <v>0</v>
      </c>
      <c r="F16" s="29">
        <f t="shared" si="0"/>
        <v>110</v>
      </c>
      <c r="G16" s="34">
        <v>108.4</v>
      </c>
      <c r="H16" s="33">
        <v>1</v>
      </c>
      <c r="I16" s="31">
        <f t="shared" si="1"/>
        <v>109.4</v>
      </c>
      <c r="J16" s="29">
        <f t="shared" si="2"/>
        <v>218.4</v>
      </c>
      <c r="K16" s="29">
        <f t="shared" si="3"/>
        <v>1</v>
      </c>
      <c r="L16" s="29">
        <f t="shared" si="4"/>
        <v>219.4</v>
      </c>
      <c r="M16" s="13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>
      <c r="A17" s="25">
        <v>6</v>
      </c>
      <c r="B17" s="26"/>
      <c r="C17" s="26" t="str">
        <f>'[1]9. Ketersediaan Obat'!C14</f>
        <v>Wringinanom</v>
      </c>
      <c r="D17" s="32">
        <v>168</v>
      </c>
      <c r="E17" s="33">
        <v>1</v>
      </c>
      <c r="F17" s="29">
        <f t="shared" si="0"/>
        <v>169</v>
      </c>
      <c r="G17" s="34">
        <v>140.30000000000001</v>
      </c>
      <c r="H17" s="33">
        <v>0</v>
      </c>
      <c r="I17" s="31">
        <f t="shared" si="1"/>
        <v>140.30000000000001</v>
      </c>
      <c r="J17" s="29">
        <f t="shared" si="2"/>
        <v>308.3</v>
      </c>
      <c r="K17" s="29">
        <f t="shared" si="3"/>
        <v>1</v>
      </c>
      <c r="L17" s="29">
        <f t="shared" si="4"/>
        <v>309.3</v>
      </c>
      <c r="M17" s="13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>
      <c r="A18" s="25">
        <v>7</v>
      </c>
      <c r="B18" s="26" t="str">
        <f>'[1]9. Ketersediaan Obat'!B15</f>
        <v>Sawoo</v>
      </c>
      <c r="C18" s="26" t="str">
        <f>'[1]9. Ketersediaan Obat'!C15</f>
        <v>Sawoo</v>
      </c>
      <c r="D18" s="32">
        <v>365</v>
      </c>
      <c r="E18" s="33">
        <v>4</v>
      </c>
      <c r="F18" s="29">
        <f t="shared" si="0"/>
        <v>369</v>
      </c>
      <c r="G18" s="34">
        <v>340.4</v>
      </c>
      <c r="H18" s="33">
        <v>2</v>
      </c>
      <c r="I18" s="31">
        <f t="shared" si="1"/>
        <v>342.4</v>
      </c>
      <c r="J18" s="29">
        <f t="shared" si="2"/>
        <v>705.4</v>
      </c>
      <c r="K18" s="29">
        <f t="shared" si="3"/>
        <v>6</v>
      </c>
      <c r="L18" s="29">
        <f t="shared" si="4"/>
        <v>711.4</v>
      </c>
      <c r="M18" s="13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>
      <c r="A19" s="25">
        <v>8</v>
      </c>
      <c r="B19" s="26"/>
      <c r="C19" s="26" t="str">
        <f>'[1]9. Ketersediaan Obat'!C16</f>
        <v>Bondrang</v>
      </c>
      <c r="D19" s="32">
        <v>54</v>
      </c>
      <c r="E19" s="33">
        <v>0</v>
      </c>
      <c r="F19" s="29">
        <f t="shared" si="0"/>
        <v>54</v>
      </c>
      <c r="G19" s="34">
        <v>45.9</v>
      </c>
      <c r="H19" s="33">
        <v>0</v>
      </c>
      <c r="I19" s="31">
        <f t="shared" si="1"/>
        <v>45.9</v>
      </c>
      <c r="J19" s="29">
        <f t="shared" si="2"/>
        <v>99.9</v>
      </c>
      <c r="K19" s="29">
        <f t="shared" si="3"/>
        <v>0</v>
      </c>
      <c r="L19" s="29">
        <f t="shared" si="4"/>
        <v>99.9</v>
      </c>
      <c r="M19" s="13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>
      <c r="A20" s="25">
        <v>9</v>
      </c>
      <c r="B20" s="26" t="str">
        <f>'[1]9. Ketersediaan Obat'!B17</f>
        <v>Sooko</v>
      </c>
      <c r="C20" s="26" t="str">
        <f>'[1]9. Ketersediaan Obat'!C17</f>
        <v>Sooko</v>
      </c>
      <c r="D20" s="32">
        <v>129</v>
      </c>
      <c r="E20" s="33">
        <v>2</v>
      </c>
      <c r="F20" s="29">
        <f t="shared" si="0"/>
        <v>131</v>
      </c>
      <c r="G20" s="34">
        <v>133.4</v>
      </c>
      <c r="H20" s="33">
        <v>1</v>
      </c>
      <c r="I20" s="31">
        <f t="shared" si="1"/>
        <v>134.4</v>
      </c>
      <c r="J20" s="29">
        <f t="shared" si="2"/>
        <v>262.39999999999998</v>
      </c>
      <c r="K20" s="29">
        <f t="shared" si="3"/>
        <v>3</v>
      </c>
      <c r="L20" s="29">
        <f t="shared" si="4"/>
        <v>265.39999999999998</v>
      </c>
      <c r="M20" s="13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>
      <c r="A21" s="25">
        <v>10</v>
      </c>
      <c r="B21" s="26" t="str">
        <f>'[1]9. Ketersediaan Obat'!B18</f>
        <v>Pudak</v>
      </c>
      <c r="C21" s="26" t="str">
        <f>'[1]9. Ketersediaan Obat'!C18</f>
        <v>Pudak</v>
      </c>
      <c r="D21" s="32">
        <v>67</v>
      </c>
      <c r="E21" s="33">
        <v>0</v>
      </c>
      <c r="F21" s="29">
        <f t="shared" si="0"/>
        <v>67</v>
      </c>
      <c r="G21" s="34">
        <v>77.8</v>
      </c>
      <c r="H21" s="33">
        <v>0</v>
      </c>
      <c r="I21" s="31">
        <f t="shared" si="1"/>
        <v>77.8</v>
      </c>
      <c r="J21" s="29">
        <f t="shared" si="2"/>
        <v>144.80000000000001</v>
      </c>
      <c r="K21" s="29">
        <f t="shared" si="3"/>
        <v>0</v>
      </c>
      <c r="L21" s="29">
        <f t="shared" si="4"/>
        <v>144.80000000000001</v>
      </c>
      <c r="M21" s="13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>
      <c r="A22" s="25">
        <v>11</v>
      </c>
      <c r="B22" s="26" t="str">
        <f>'[1]9. Ketersediaan Obat'!B19</f>
        <v>Pulung</v>
      </c>
      <c r="C22" s="26" t="str">
        <f>'[1]9. Ketersediaan Obat'!C19</f>
        <v>Pulung</v>
      </c>
      <c r="D22" s="32">
        <v>201</v>
      </c>
      <c r="E22" s="33">
        <v>0</v>
      </c>
      <c r="F22" s="29">
        <f t="shared" si="0"/>
        <v>201</v>
      </c>
      <c r="G22" s="34">
        <v>234.8</v>
      </c>
      <c r="H22" s="33">
        <v>2</v>
      </c>
      <c r="I22" s="31">
        <f t="shared" si="1"/>
        <v>236.8</v>
      </c>
      <c r="J22" s="29">
        <f t="shared" si="2"/>
        <v>435.8</v>
      </c>
      <c r="K22" s="29">
        <f t="shared" si="3"/>
        <v>2</v>
      </c>
      <c r="L22" s="29">
        <f t="shared" si="4"/>
        <v>437.8</v>
      </c>
      <c r="M22" s="13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>
      <c r="A23" s="25">
        <v>12</v>
      </c>
      <c r="B23" s="26"/>
      <c r="C23" s="26" t="str">
        <f>'[1]9. Ketersediaan Obat'!C20</f>
        <v>Kesugihan</v>
      </c>
      <c r="D23" s="32">
        <v>122</v>
      </c>
      <c r="E23" s="33">
        <v>1</v>
      </c>
      <c r="F23" s="29">
        <f t="shared" si="0"/>
        <v>123</v>
      </c>
      <c r="G23" s="34">
        <v>101.4</v>
      </c>
      <c r="H23" s="33">
        <v>1</v>
      </c>
      <c r="I23" s="31">
        <f t="shared" si="1"/>
        <v>102.4</v>
      </c>
      <c r="J23" s="29">
        <f t="shared" si="2"/>
        <v>223.4</v>
      </c>
      <c r="K23" s="29">
        <f t="shared" si="3"/>
        <v>2</v>
      </c>
      <c r="L23" s="29">
        <f t="shared" si="4"/>
        <v>225.4</v>
      </c>
      <c r="M23" s="13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>
      <c r="A24" s="25">
        <v>13</v>
      </c>
      <c r="B24" s="26" t="str">
        <f>'[1]9. Ketersediaan Obat'!B21</f>
        <v>Mlarak</v>
      </c>
      <c r="C24" s="26" t="str">
        <f>'[1]9. Ketersediaan Obat'!C21</f>
        <v>Mlarak</v>
      </c>
      <c r="D24" s="32">
        <v>254</v>
      </c>
      <c r="E24" s="33">
        <v>1</v>
      </c>
      <c r="F24" s="29">
        <f t="shared" si="0"/>
        <v>255</v>
      </c>
      <c r="G24" s="34">
        <v>229.3</v>
      </c>
      <c r="H24" s="33">
        <v>3</v>
      </c>
      <c r="I24" s="31">
        <f t="shared" si="1"/>
        <v>232.3</v>
      </c>
      <c r="J24" s="29">
        <f t="shared" si="2"/>
        <v>483.3</v>
      </c>
      <c r="K24" s="29">
        <f t="shared" si="3"/>
        <v>4</v>
      </c>
      <c r="L24" s="29">
        <f t="shared" si="4"/>
        <v>487.3</v>
      </c>
      <c r="M24" s="13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>
      <c r="A25" s="25">
        <v>14</v>
      </c>
      <c r="B25" s="26" t="str">
        <f>'[1]9. Ketersediaan Obat'!B22</f>
        <v>Siman</v>
      </c>
      <c r="C25" s="26" t="str">
        <f>'[1]9. Ketersediaan Obat'!C22</f>
        <v>Siman</v>
      </c>
      <c r="D25" s="32">
        <v>161</v>
      </c>
      <c r="E25" s="33">
        <v>3</v>
      </c>
      <c r="F25" s="29">
        <f t="shared" si="0"/>
        <v>164</v>
      </c>
      <c r="G25" s="34">
        <v>168.1</v>
      </c>
      <c r="H25" s="33">
        <v>0</v>
      </c>
      <c r="I25" s="31">
        <f t="shared" si="1"/>
        <v>168.1</v>
      </c>
      <c r="J25" s="29">
        <f t="shared" si="2"/>
        <v>329.1</v>
      </c>
      <c r="K25" s="29">
        <f t="shared" si="3"/>
        <v>3</v>
      </c>
      <c r="L25" s="29">
        <f t="shared" si="4"/>
        <v>332.1</v>
      </c>
      <c r="M25" s="13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>
      <c r="A26" s="25">
        <v>15</v>
      </c>
      <c r="B26" s="26"/>
      <c r="C26" s="26" t="str">
        <f>'[1]9. Ketersediaan Obat'!C23</f>
        <v>Ronowijayan</v>
      </c>
      <c r="D26" s="32">
        <v>139</v>
      </c>
      <c r="E26" s="33">
        <v>2</v>
      </c>
      <c r="F26" s="29">
        <f t="shared" si="0"/>
        <v>141</v>
      </c>
      <c r="G26" s="34">
        <v>125</v>
      </c>
      <c r="H26" s="33">
        <v>1</v>
      </c>
      <c r="I26" s="31">
        <f t="shared" si="1"/>
        <v>126</v>
      </c>
      <c r="J26" s="29">
        <f t="shared" si="2"/>
        <v>264</v>
      </c>
      <c r="K26" s="29">
        <f t="shared" si="3"/>
        <v>3</v>
      </c>
      <c r="L26" s="29">
        <f t="shared" si="4"/>
        <v>267</v>
      </c>
      <c r="M26" s="13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>
      <c r="A27" s="25">
        <v>16</v>
      </c>
      <c r="B27" s="26" t="str">
        <f>'[1]9. Ketersediaan Obat'!B24</f>
        <v>Jetis</v>
      </c>
      <c r="C27" s="26" t="str">
        <f>'[1]9. Ketersediaan Obat'!C24</f>
        <v>Jetis</v>
      </c>
      <c r="D27" s="32">
        <v>210</v>
      </c>
      <c r="E27" s="35">
        <v>1</v>
      </c>
      <c r="F27" s="36">
        <f t="shared" si="0"/>
        <v>211</v>
      </c>
      <c r="G27" s="37">
        <v>191.7</v>
      </c>
      <c r="H27" s="35">
        <v>1</v>
      </c>
      <c r="I27" s="31">
        <f t="shared" si="1"/>
        <v>192.7</v>
      </c>
      <c r="J27" s="29">
        <f t="shared" si="2"/>
        <v>401.7</v>
      </c>
      <c r="K27" s="29">
        <f t="shared" si="3"/>
        <v>2</v>
      </c>
      <c r="L27" s="29">
        <f t="shared" si="4"/>
        <v>403.7</v>
      </c>
      <c r="M27" s="13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>
      <c r="A28" s="25">
        <v>17</v>
      </c>
      <c r="B28" s="26" t="str">
        <f>'[1]9. Ketersediaan Obat'!B25</f>
        <v>Balong</v>
      </c>
      <c r="C28" s="26" t="str">
        <f>'[1]9. Ketersediaan Obat'!C25</f>
        <v>Balong</v>
      </c>
      <c r="D28" s="32">
        <v>293</v>
      </c>
      <c r="E28" s="33">
        <v>3</v>
      </c>
      <c r="F28" s="29">
        <f t="shared" si="0"/>
        <v>296</v>
      </c>
      <c r="G28" s="34">
        <v>269.60000000000002</v>
      </c>
      <c r="H28" s="33">
        <v>3</v>
      </c>
      <c r="I28" s="31">
        <f t="shared" si="1"/>
        <v>272.60000000000002</v>
      </c>
      <c r="J28" s="29">
        <f t="shared" si="2"/>
        <v>562.6</v>
      </c>
      <c r="K28" s="29">
        <f t="shared" si="3"/>
        <v>6</v>
      </c>
      <c r="L28" s="29">
        <f t="shared" si="4"/>
        <v>568.6</v>
      </c>
      <c r="M28" s="13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>
      <c r="A29" s="25">
        <v>18</v>
      </c>
      <c r="B29" s="26" t="str">
        <f>'[1]9. Ketersediaan Obat'!B26</f>
        <v>Kauman</v>
      </c>
      <c r="C29" s="26" t="str">
        <f>'[1]9. Ketersediaan Obat'!C26</f>
        <v>Kauman</v>
      </c>
      <c r="D29" s="32">
        <v>207</v>
      </c>
      <c r="E29" s="33">
        <v>2</v>
      </c>
      <c r="F29" s="29">
        <f t="shared" si="0"/>
        <v>209</v>
      </c>
      <c r="G29" s="34">
        <v>218.1</v>
      </c>
      <c r="H29" s="33">
        <v>0</v>
      </c>
      <c r="I29" s="31">
        <f t="shared" si="1"/>
        <v>218.1</v>
      </c>
      <c r="J29" s="29">
        <f t="shared" si="2"/>
        <v>425.1</v>
      </c>
      <c r="K29" s="29">
        <f t="shared" si="3"/>
        <v>2</v>
      </c>
      <c r="L29" s="29">
        <f t="shared" si="4"/>
        <v>427.1</v>
      </c>
      <c r="M29" s="1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>
      <c r="A30" s="25">
        <v>19</v>
      </c>
      <c r="B30" s="26"/>
      <c r="C30" s="26" t="str">
        <f>'[1]9. Ketersediaan Obat'!C27</f>
        <v>Ngrandu</v>
      </c>
      <c r="D30" s="32">
        <v>88</v>
      </c>
      <c r="E30" s="33">
        <v>2</v>
      </c>
      <c r="F30" s="29">
        <f t="shared" si="0"/>
        <v>90</v>
      </c>
      <c r="G30" s="34">
        <v>47.2</v>
      </c>
      <c r="H30" s="33">
        <v>0</v>
      </c>
      <c r="I30" s="31">
        <f t="shared" si="1"/>
        <v>47.2</v>
      </c>
      <c r="J30" s="29">
        <f t="shared" si="2"/>
        <v>135.19999999999999</v>
      </c>
      <c r="K30" s="29">
        <f t="shared" si="3"/>
        <v>2</v>
      </c>
      <c r="L30" s="29">
        <f t="shared" si="4"/>
        <v>137.19999999999999</v>
      </c>
      <c r="M30" s="13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>
      <c r="A31" s="25">
        <v>20</v>
      </c>
      <c r="B31" s="26" t="str">
        <f>'[1]9. Ketersediaan Obat'!B28</f>
        <v>Jambon</v>
      </c>
      <c r="C31" s="26" t="str">
        <f>'[1]9. Ketersediaan Obat'!C28</f>
        <v>Jambon</v>
      </c>
      <c r="D31" s="32">
        <v>311</v>
      </c>
      <c r="E31" s="33">
        <v>0</v>
      </c>
      <c r="F31" s="29">
        <f t="shared" si="0"/>
        <v>311</v>
      </c>
      <c r="G31" s="34">
        <v>294.60000000000002</v>
      </c>
      <c r="H31" s="33">
        <v>4</v>
      </c>
      <c r="I31" s="31">
        <f t="shared" si="1"/>
        <v>298.60000000000002</v>
      </c>
      <c r="J31" s="29">
        <f t="shared" si="2"/>
        <v>605.6</v>
      </c>
      <c r="K31" s="29">
        <f t="shared" si="3"/>
        <v>4</v>
      </c>
      <c r="L31" s="29">
        <f t="shared" si="4"/>
        <v>609.6</v>
      </c>
      <c r="M31" s="13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>
      <c r="A32" s="25">
        <v>21</v>
      </c>
      <c r="B32" s="26" t="str">
        <f>'[1]9. Ketersediaan Obat'!B29</f>
        <v>Badegan</v>
      </c>
      <c r="C32" s="26" t="str">
        <f>'[1]9. Ketersediaan Obat'!C29</f>
        <v>Badegan</v>
      </c>
      <c r="D32" s="32">
        <v>260</v>
      </c>
      <c r="E32" s="33">
        <v>1</v>
      </c>
      <c r="F32" s="29">
        <f t="shared" si="0"/>
        <v>261</v>
      </c>
      <c r="G32" s="34">
        <v>202.9</v>
      </c>
      <c r="H32" s="33">
        <v>2</v>
      </c>
      <c r="I32" s="31">
        <f t="shared" si="1"/>
        <v>204.9</v>
      </c>
      <c r="J32" s="29">
        <f t="shared" si="2"/>
        <v>462.9</v>
      </c>
      <c r="K32" s="29">
        <f t="shared" si="3"/>
        <v>3</v>
      </c>
      <c r="L32" s="29">
        <f t="shared" si="4"/>
        <v>465.9</v>
      </c>
      <c r="M32" s="13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>
      <c r="A33" s="25">
        <v>22</v>
      </c>
      <c r="B33" s="26" t="str">
        <f>'[1]9. Ketersediaan Obat'!B30</f>
        <v>Sampung</v>
      </c>
      <c r="C33" s="26" t="str">
        <f>'[1]9. Ketersediaan Obat'!C30</f>
        <v>Sampung</v>
      </c>
      <c r="D33" s="32">
        <v>170</v>
      </c>
      <c r="E33" s="33">
        <v>3</v>
      </c>
      <c r="F33" s="29">
        <f t="shared" si="0"/>
        <v>173</v>
      </c>
      <c r="G33" s="34">
        <v>173.7</v>
      </c>
      <c r="H33" s="33">
        <v>2</v>
      </c>
      <c r="I33" s="31">
        <f t="shared" si="1"/>
        <v>175.7</v>
      </c>
      <c r="J33" s="29">
        <f t="shared" si="2"/>
        <v>343.7</v>
      </c>
      <c r="K33" s="29">
        <f t="shared" si="3"/>
        <v>5</v>
      </c>
      <c r="L33" s="29">
        <f t="shared" si="4"/>
        <v>348.7</v>
      </c>
      <c r="M33" s="13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>
      <c r="A34" s="25">
        <v>23</v>
      </c>
      <c r="B34" s="26"/>
      <c r="C34" s="26" t="str">
        <f>'[1]9. Ketersediaan Obat'!C31</f>
        <v>Kunti</v>
      </c>
      <c r="D34" s="32">
        <v>102</v>
      </c>
      <c r="E34" s="33">
        <v>1</v>
      </c>
      <c r="F34" s="29">
        <f t="shared" si="0"/>
        <v>103</v>
      </c>
      <c r="G34" s="34">
        <v>65.3</v>
      </c>
      <c r="H34" s="33">
        <v>0</v>
      </c>
      <c r="I34" s="31">
        <f t="shared" si="1"/>
        <v>65.3</v>
      </c>
      <c r="J34" s="29">
        <f t="shared" si="2"/>
        <v>167.3</v>
      </c>
      <c r="K34" s="29">
        <f t="shared" si="3"/>
        <v>1</v>
      </c>
      <c r="L34" s="29">
        <f t="shared" si="4"/>
        <v>168.3</v>
      </c>
      <c r="M34" s="13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>
      <c r="A35" s="25">
        <v>24</v>
      </c>
      <c r="B35" s="26" t="str">
        <f>'[1]9. Ketersediaan Obat'!B32</f>
        <v>Sukorejo</v>
      </c>
      <c r="C35" s="26" t="str">
        <f>'[1]9. Ketersediaan Obat'!C32</f>
        <v>Sukorejo</v>
      </c>
      <c r="D35" s="32">
        <v>363</v>
      </c>
      <c r="E35" s="33">
        <v>1</v>
      </c>
      <c r="F35" s="29">
        <f t="shared" si="0"/>
        <v>364</v>
      </c>
      <c r="G35" s="34">
        <v>339</v>
      </c>
      <c r="H35" s="33">
        <v>1</v>
      </c>
      <c r="I35" s="31">
        <f t="shared" si="1"/>
        <v>340</v>
      </c>
      <c r="J35" s="29">
        <f t="shared" si="2"/>
        <v>702</v>
      </c>
      <c r="K35" s="29">
        <f t="shared" si="3"/>
        <v>2</v>
      </c>
      <c r="L35" s="29">
        <f t="shared" si="4"/>
        <v>704</v>
      </c>
      <c r="M35" s="13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>
      <c r="A36" s="25">
        <v>25</v>
      </c>
      <c r="B36" s="26" t="str">
        <f>'[1]9. Ketersediaan Obat'!B33</f>
        <v>Ponorogo</v>
      </c>
      <c r="C36" s="26" t="str">
        <f>'[1]9. Ketersediaan Obat'!C33</f>
        <v>Po. Utara</v>
      </c>
      <c r="D36" s="32">
        <v>243</v>
      </c>
      <c r="E36" s="33">
        <v>3</v>
      </c>
      <c r="F36" s="29">
        <f t="shared" si="0"/>
        <v>246</v>
      </c>
      <c r="G36" s="34">
        <v>251.5</v>
      </c>
      <c r="H36" s="33">
        <v>2</v>
      </c>
      <c r="I36" s="31">
        <f t="shared" si="1"/>
        <v>253.5</v>
      </c>
      <c r="J36" s="29">
        <f t="shared" si="2"/>
        <v>494.5</v>
      </c>
      <c r="K36" s="29">
        <f t="shared" si="3"/>
        <v>5</v>
      </c>
      <c r="L36" s="29">
        <f t="shared" si="4"/>
        <v>499.5</v>
      </c>
      <c r="M36" s="13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>
      <c r="A37" s="25">
        <v>26</v>
      </c>
      <c r="B37" s="26"/>
      <c r="C37" s="26" t="str">
        <f>'[1]9. Ketersediaan Obat'!C34</f>
        <v>Po. Selatan</v>
      </c>
      <c r="D37" s="32">
        <v>236</v>
      </c>
      <c r="E37" s="33">
        <v>0</v>
      </c>
      <c r="F37" s="29">
        <f t="shared" si="0"/>
        <v>236</v>
      </c>
      <c r="G37" s="34">
        <v>209.8</v>
      </c>
      <c r="H37" s="33">
        <v>0</v>
      </c>
      <c r="I37" s="31">
        <f t="shared" si="1"/>
        <v>209.8</v>
      </c>
      <c r="J37" s="29">
        <f t="shared" si="2"/>
        <v>445.8</v>
      </c>
      <c r="K37" s="29">
        <f t="shared" si="3"/>
        <v>0</v>
      </c>
      <c r="L37" s="29">
        <f t="shared" si="4"/>
        <v>445.8</v>
      </c>
      <c r="M37" s="13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>
      <c r="A38" s="25">
        <v>27</v>
      </c>
      <c r="B38" s="26" t="str">
        <f>'[1]9. Ketersediaan Obat'!B35</f>
        <v>Babadan</v>
      </c>
      <c r="C38" s="26" t="str">
        <f>'[1]9. Ketersediaan Obat'!C35</f>
        <v>Babadan</v>
      </c>
      <c r="D38" s="32">
        <v>245</v>
      </c>
      <c r="E38" s="33">
        <v>0</v>
      </c>
      <c r="F38" s="29">
        <f t="shared" si="0"/>
        <v>245</v>
      </c>
      <c r="G38" s="34">
        <v>240.4</v>
      </c>
      <c r="H38" s="33">
        <v>0</v>
      </c>
      <c r="I38" s="31">
        <f t="shared" si="1"/>
        <v>240.4</v>
      </c>
      <c r="J38" s="29">
        <f t="shared" si="2"/>
        <v>485.4</v>
      </c>
      <c r="K38" s="29">
        <f t="shared" si="3"/>
        <v>0</v>
      </c>
      <c r="L38" s="29">
        <f t="shared" si="4"/>
        <v>485.4</v>
      </c>
      <c r="M38" s="13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>
      <c r="A39" s="25">
        <v>28</v>
      </c>
      <c r="B39" s="26"/>
      <c r="C39" s="26" t="str">
        <f>'[1]9. Ketersediaan Obat'!C36</f>
        <v>Sukosari</v>
      </c>
      <c r="D39" s="32">
        <v>197</v>
      </c>
      <c r="E39" s="33">
        <v>0</v>
      </c>
      <c r="F39" s="29">
        <f t="shared" si="0"/>
        <v>197</v>
      </c>
      <c r="G39" s="34">
        <v>166.7</v>
      </c>
      <c r="H39" s="33">
        <v>0</v>
      </c>
      <c r="I39" s="31">
        <f t="shared" si="1"/>
        <v>166.7</v>
      </c>
      <c r="J39" s="29">
        <f t="shared" si="2"/>
        <v>363.7</v>
      </c>
      <c r="K39" s="29">
        <f t="shared" si="3"/>
        <v>0</v>
      </c>
      <c r="L39" s="29">
        <f t="shared" si="4"/>
        <v>363.7</v>
      </c>
      <c r="M39" s="13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>
      <c r="A40" s="25">
        <v>29</v>
      </c>
      <c r="B40" s="26" t="str">
        <f>'[1]9. Ketersediaan Obat'!B37</f>
        <v>Jenangan</v>
      </c>
      <c r="C40" s="26" t="str">
        <f>'[1]9. Ketersediaan Obat'!C37</f>
        <v>Jenangan</v>
      </c>
      <c r="D40" s="32">
        <v>226</v>
      </c>
      <c r="E40" s="33">
        <v>2</v>
      </c>
      <c r="F40" s="29">
        <f t="shared" si="0"/>
        <v>228</v>
      </c>
      <c r="G40" s="34">
        <v>229.3</v>
      </c>
      <c r="H40" s="33">
        <v>0</v>
      </c>
      <c r="I40" s="31">
        <f t="shared" si="1"/>
        <v>229.3</v>
      </c>
      <c r="J40" s="29">
        <f t="shared" si="2"/>
        <v>455.3</v>
      </c>
      <c r="K40" s="29">
        <f t="shared" si="3"/>
        <v>2</v>
      </c>
      <c r="L40" s="29">
        <f t="shared" si="4"/>
        <v>457.3</v>
      </c>
      <c r="M40" s="13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>
      <c r="A41" s="25">
        <v>30</v>
      </c>
      <c r="B41" s="26"/>
      <c r="C41" s="26" t="str">
        <f>'[1]9. Ketersediaan Obat'!C38</f>
        <v>Setono</v>
      </c>
      <c r="D41" s="32">
        <v>176</v>
      </c>
      <c r="E41" s="33">
        <v>0</v>
      </c>
      <c r="F41" s="29">
        <f t="shared" si="0"/>
        <v>176</v>
      </c>
      <c r="G41" s="34">
        <v>144.5</v>
      </c>
      <c r="H41" s="33">
        <v>0</v>
      </c>
      <c r="I41" s="31">
        <f t="shared" si="1"/>
        <v>144.5</v>
      </c>
      <c r="J41" s="29">
        <f t="shared" si="2"/>
        <v>320.5</v>
      </c>
      <c r="K41" s="29">
        <f t="shared" si="3"/>
        <v>0</v>
      </c>
      <c r="L41" s="29">
        <f t="shared" si="4"/>
        <v>320.5</v>
      </c>
      <c r="M41" s="13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>
      <c r="A42" s="25">
        <v>31</v>
      </c>
      <c r="B42" s="26" t="str">
        <f>'[1]9. Ketersediaan Obat'!B39</f>
        <v>Ngebel</v>
      </c>
      <c r="C42" s="26" t="str">
        <f>'[1]9. Ketersediaan Obat'!C39</f>
        <v>Ngebel</v>
      </c>
      <c r="D42" s="32">
        <v>132</v>
      </c>
      <c r="E42" s="33">
        <v>1</v>
      </c>
      <c r="F42" s="29">
        <f t="shared" si="0"/>
        <v>133</v>
      </c>
      <c r="G42" s="34">
        <v>87.5</v>
      </c>
      <c r="H42" s="33">
        <v>0</v>
      </c>
      <c r="I42" s="31">
        <f t="shared" si="1"/>
        <v>87.5</v>
      </c>
      <c r="J42" s="29">
        <f t="shared" si="2"/>
        <v>219.5</v>
      </c>
      <c r="K42" s="29">
        <f t="shared" si="3"/>
        <v>1</v>
      </c>
      <c r="L42" s="29">
        <f t="shared" si="4"/>
        <v>220.5</v>
      </c>
      <c r="M42" s="13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>
      <c r="A43" s="38" t="s">
        <v>13</v>
      </c>
      <c r="B43" s="38"/>
      <c r="C43" s="38"/>
      <c r="D43" s="39">
        <f t="shared" ref="D43:E43" si="5">SUM(D12:D42)</f>
        <v>6102</v>
      </c>
      <c r="E43" s="40">
        <f t="shared" si="5"/>
        <v>41</v>
      </c>
      <c r="F43" s="40">
        <f>SUM(D43,E43)</f>
        <v>6143</v>
      </c>
      <c r="G43" s="39">
        <f>SUM(G12:G42)</f>
        <v>5785.5999999999995</v>
      </c>
      <c r="H43" s="40">
        <v>32</v>
      </c>
      <c r="I43" s="40">
        <f>SUM(G43,H43)</f>
        <v>5817.5999999999995</v>
      </c>
      <c r="J43" s="40">
        <f t="shared" si="2"/>
        <v>11887.599999999999</v>
      </c>
      <c r="K43" s="40">
        <f>SUM(K12:K42)</f>
        <v>73</v>
      </c>
      <c r="L43" s="40">
        <f>SUM(J43,K43)</f>
        <v>11960.599999999999</v>
      </c>
      <c r="M43" s="13"/>
      <c r="N43" s="4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0" customHeight="1" thickBot="1">
      <c r="A44" s="42" t="s">
        <v>14</v>
      </c>
      <c r="B44" s="43"/>
      <c r="C44" s="43"/>
      <c r="D44" s="44"/>
      <c r="E44" s="45">
        <f>E43/F43*1000</f>
        <v>6.6742633892235066</v>
      </c>
      <c r="F44" s="46"/>
      <c r="G44" s="47"/>
      <c r="H44" s="45">
        <f>H43/I43*1000</f>
        <v>5.5005500550055011</v>
      </c>
      <c r="I44" s="46"/>
      <c r="J44" s="47"/>
      <c r="K44" s="45">
        <f>K43/L43*1000</f>
        <v>6.1033727404979699</v>
      </c>
      <c r="L44" s="48"/>
      <c r="M44" s="13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>
      <c r="A45" s="2"/>
      <c r="B45" s="2"/>
      <c r="C45" s="2"/>
      <c r="D45" s="49"/>
      <c r="E45" s="49"/>
      <c r="F45" s="49"/>
      <c r="G45" s="49"/>
      <c r="H45" s="49"/>
      <c r="I45" s="49"/>
      <c r="J45" s="49"/>
      <c r="K45" s="49"/>
      <c r="L45" s="49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50" t="s">
        <v>15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spans="1:26" ht="15.75" customHeight="1">
      <c r="A47" s="50" t="s">
        <v>16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8">
    <mergeCell ref="L9:L10"/>
    <mergeCell ref="A44:D44"/>
    <mergeCell ref="F9:F10"/>
    <mergeCell ref="G9:G10"/>
    <mergeCell ref="H9:H10"/>
    <mergeCell ref="I9:I10"/>
    <mergeCell ref="J9:J10"/>
    <mergeCell ref="K9:K10"/>
    <mergeCell ref="A3:L3"/>
    <mergeCell ref="A7:A10"/>
    <mergeCell ref="B7:B10"/>
    <mergeCell ref="C7:C10"/>
    <mergeCell ref="D7:L7"/>
    <mergeCell ref="D8:F8"/>
    <mergeCell ref="G8:I8"/>
    <mergeCell ref="J8:L8"/>
    <mergeCell ref="D9:D10"/>
    <mergeCell ref="E9:E10"/>
  </mergeCells>
  <pageMargins left="1.2204724409448819" right="0.70866141732283472" top="0.78740157480314965" bottom="0.74803149606299213" header="0" footer="0"/>
  <pageSetup paperSize="9" scale="59" orientation="portrait" r:id="rId1"/>
  <headerFooter>
    <oddFooter>&amp;R130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21. Kelahiran</vt:lpstr>
      <vt:lpstr>'21. Kelahiran'!Print_Area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2025-11-13T03:55:17Z</cp:lastPrinted>
  <dcterms:created xsi:type="dcterms:W3CDTF">2025-11-13T03:54:04Z</dcterms:created>
  <dcterms:modified xsi:type="dcterms:W3CDTF">2025-11-13T03:55:58Z</dcterms:modified>
</cp:coreProperties>
</file>