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ADAP 24\upload\"/>
    </mc:Choice>
  </mc:AlternateContent>
  <xr:revisionPtr revIDLastSave="0" documentId="8_{14FF5F69-E301-4BEB-B72F-5A114E695FC9}" xr6:coauthVersionLast="45" xr6:coauthVersionMax="45" xr10:uidLastSave="{00000000-0000-0000-0000-000000000000}"/>
  <bookViews>
    <workbookView xWindow="11856" yWindow="60" windowWidth="9924" windowHeight="11748" xr2:uid="{24066C29-AA7E-4B65-93FF-B1AB879DCA91}"/>
  </bookViews>
  <sheets>
    <sheet name="PMA-PMD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2" i="1" l="1"/>
  <c r="L32" i="1"/>
  <c r="F32" i="1"/>
  <c r="Q31" i="1"/>
  <c r="P31" i="1"/>
  <c r="O31" i="1"/>
  <c r="S31" i="1" s="1"/>
  <c r="K31" i="1"/>
  <c r="M31" i="1" s="1"/>
  <c r="N31" i="1" s="1"/>
  <c r="I31" i="1"/>
  <c r="H31" i="1"/>
  <c r="J31" i="1" s="1"/>
  <c r="E31" i="1"/>
  <c r="D31" i="1"/>
  <c r="C31" i="1"/>
  <c r="G31" i="1" s="1"/>
  <c r="Q30" i="1"/>
  <c r="P30" i="1"/>
  <c r="O30" i="1"/>
  <c r="S30" i="1" s="1"/>
  <c r="M30" i="1"/>
  <c r="K30" i="1"/>
  <c r="J30" i="1"/>
  <c r="N30" i="1" s="1"/>
  <c r="I30" i="1"/>
  <c r="H30" i="1"/>
  <c r="E30" i="1"/>
  <c r="D30" i="1"/>
  <c r="C30" i="1"/>
  <c r="G30" i="1" s="1"/>
  <c r="S29" i="1"/>
  <c r="Q29" i="1"/>
  <c r="P29" i="1"/>
  <c r="O29" i="1"/>
  <c r="M29" i="1"/>
  <c r="K29" i="1"/>
  <c r="I29" i="1"/>
  <c r="J29" i="1" s="1"/>
  <c r="H29" i="1"/>
  <c r="E29" i="1"/>
  <c r="D29" i="1"/>
  <c r="C29" i="1"/>
  <c r="G29" i="1" s="1"/>
  <c r="Q28" i="1"/>
  <c r="S28" i="1" s="1"/>
  <c r="P28" i="1"/>
  <c r="O28" i="1"/>
  <c r="K28" i="1"/>
  <c r="M28" i="1" s="1"/>
  <c r="I28" i="1"/>
  <c r="H28" i="1"/>
  <c r="J28" i="1" s="1"/>
  <c r="E28" i="1"/>
  <c r="D28" i="1"/>
  <c r="C28" i="1"/>
  <c r="G28" i="1" s="1"/>
  <c r="Q27" i="1"/>
  <c r="P27" i="1"/>
  <c r="S27" i="1" s="1"/>
  <c r="O27" i="1"/>
  <c r="K27" i="1"/>
  <c r="M27" i="1" s="1"/>
  <c r="N27" i="1" s="1"/>
  <c r="J27" i="1"/>
  <c r="I27" i="1"/>
  <c r="H27" i="1"/>
  <c r="G27" i="1"/>
  <c r="E27" i="1"/>
  <c r="D27" i="1"/>
  <c r="C27" i="1"/>
  <c r="Q26" i="1"/>
  <c r="P26" i="1"/>
  <c r="O26" i="1"/>
  <c r="S26" i="1" s="1"/>
  <c r="K26" i="1"/>
  <c r="M26" i="1" s="1"/>
  <c r="I26" i="1"/>
  <c r="H26" i="1"/>
  <c r="J26" i="1" s="1"/>
  <c r="E26" i="1"/>
  <c r="G26" i="1" s="1"/>
  <c r="D26" i="1"/>
  <c r="C26" i="1"/>
  <c r="Q25" i="1"/>
  <c r="P25" i="1"/>
  <c r="O25" i="1"/>
  <c r="S25" i="1" s="1"/>
  <c r="K25" i="1"/>
  <c r="M25" i="1" s="1"/>
  <c r="I25" i="1"/>
  <c r="H25" i="1"/>
  <c r="J25" i="1" s="1"/>
  <c r="E25" i="1"/>
  <c r="D25" i="1"/>
  <c r="G25" i="1" s="1"/>
  <c r="C25" i="1"/>
  <c r="Q24" i="1"/>
  <c r="P24" i="1"/>
  <c r="O24" i="1"/>
  <c r="S24" i="1" s="1"/>
  <c r="M24" i="1"/>
  <c r="K24" i="1"/>
  <c r="I24" i="1"/>
  <c r="H24" i="1"/>
  <c r="J24" i="1" s="1"/>
  <c r="E24" i="1"/>
  <c r="D24" i="1"/>
  <c r="C24" i="1"/>
  <c r="G24" i="1" s="1"/>
  <c r="Q23" i="1"/>
  <c r="P23" i="1"/>
  <c r="O23" i="1"/>
  <c r="S23" i="1" s="1"/>
  <c r="K23" i="1"/>
  <c r="M23" i="1" s="1"/>
  <c r="I23" i="1"/>
  <c r="H23" i="1"/>
  <c r="J23" i="1" s="1"/>
  <c r="E23" i="1"/>
  <c r="D23" i="1"/>
  <c r="C23" i="1"/>
  <c r="G23" i="1" s="1"/>
  <c r="Q22" i="1"/>
  <c r="P22" i="1"/>
  <c r="O22" i="1"/>
  <c r="S22" i="1" s="1"/>
  <c r="M22" i="1"/>
  <c r="K22" i="1"/>
  <c r="J22" i="1"/>
  <c r="N22" i="1" s="1"/>
  <c r="I22" i="1"/>
  <c r="H22" i="1"/>
  <c r="E22" i="1"/>
  <c r="D22" i="1"/>
  <c r="C22" i="1"/>
  <c r="G22" i="1" s="1"/>
  <c r="S21" i="1"/>
  <c r="Q21" i="1"/>
  <c r="P21" i="1"/>
  <c r="O21" i="1"/>
  <c r="M21" i="1"/>
  <c r="K21" i="1"/>
  <c r="I21" i="1"/>
  <c r="J21" i="1" s="1"/>
  <c r="H21" i="1"/>
  <c r="E21" i="1"/>
  <c r="D21" i="1"/>
  <c r="C21" i="1"/>
  <c r="G21" i="1" s="1"/>
  <c r="Q20" i="1"/>
  <c r="S20" i="1" s="1"/>
  <c r="P20" i="1"/>
  <c r="O20" i="1"/>
  <c r="K20" i="1"/>
  <c r="M20" i="1" s="1"/>
  <c r="I20" i="1"/>
  <c r="H20" i="1"/>
  <c r="J20" i="1" s="1"/>
  <c r="E20" i="1"/>
  <c r="D20" i="1"/>
  <c r="C20" i="1"/>
  <c r="G20" i="1" s="1"/>
  <c r="Q19" i="1"/>
  <c r="P19" i="1"/>
  <c r="S19" i="1" s="1"/>
  <c r="O19" i="1"/>
  <c r="K19" i="1"/>
  <c r="M19" i="1" s="1"/>
  <c r="N19" i="1" s="1"/>
  <c r="J19" i="1"/>
  <c r="I19" i="1"/>
  <c r="H19" i="1"/>
  <c r="G19" i="1"/>
  <c r="E19" i="1"/>
  <c r="D19" i="1"/>
  <c r="C19" i="1"/>
  <c r="Q18" i="1"/>
  <c r="P18" i="1"/>
  <c r="O18" i="1"/>
  <c r="S18" i="1" s="1"/>
  <c r="K18" i="1"/>
  <c r="M18" i="1" s="1"/>
  <c r="N18" i="1" s="1"/>
  <c r="I18" i="1"/>
  <c r="H18" i="1"/>
  <c r="J18" i="1" s="1"/>
  <c r="E18" i="1"/>
  <c r="G18" i="1" s="1"/>
  <c r="D18" i="1"/>
  <c r="C18" i="1"/>
  <c r="Q17" i="1"/>
  <c r="P17" i="1"/>
  <c r="O17" i="1"/>
  <c r="S17" i="1" s="1"/>
  <c r="K17" i="1"/>
  <c r="M17" i="1" s="1"/>
  <c r="I17" i="1"/>
  <c r="H17" i="1"/>
  <c r="J17" i="1" s="1"/>
  <c r="E17" i="1"/>
  <c r="D17" i="1"/>
  <c r="G17" i="1" s="1"/>
  <c r="C17" i="1"/>
  <c r="Q16" i="1"/>
  <c r="P16" i="1"/>
  <c r="O16" i="1"/>
  <c r="S16" i="1" s="1"/>
  <c r="M16" i="1"/>
  <c r="K16" i="1"/>
  <c r="I16" i="1"/>
  <c r="H16" i="1"/>
  <c r="J16" i="1" s="1"/>
  <c r="E16" i="1"/>
  <c r="D16" i="1"/>
  <c r="C16" i="1"/>
  <c r="G16" i="1" s="1"/>
  <c r="Q15" i="1"/>
  <c r="P15" i="1"/>
  <c r="O15" i="1"/>
  <c r="S15" i="1" s="1"/>
  <c r="K15" i="1"/>
  <c r="M15" i="1" s="1"/>
  <c r="I15" i="1"/>
  <c r="H15" i="1"/>
  <c r="J15" i="1" s="1"/>
  <c r="E15" i="1"/>
  <c r="D15" i="1"/>
  <c r="C15" i="1"/>
  <c r="G15" i="1" s="1"/>
  <c r="Q14" i="1"/>
  <c r="P14" i="1"/>
  <c r="O14" i="1"/>
  <c r="S14" i="1" s="1"/>
  <c r="M14" i="1"/>
  <c r="N14" i="1" s="1"/>
  <c r="K14" i="1"/>
  <c r="J14" i="1"/>
  <c r="I14" i="1"/>
  <c r="H14" i="1"/>
  <c r="E14" i="1"/>
  <c r="D14" i="1"/>
  <c r="C14" i="1"/>
  <c r="G14" i="1" s="1"/>
  <c r="S13" i="1"/>
  <c r="Q13" i="1"/>
  <c r="P13" i="1"/>
  <c r="O13" i="1"/>
  <c r="K13" i="1"/>
  <c r="M13" i="1" s="1"/>
  <c r="N13" i="1" s="1"/>
  <c r="I13" i="1"/>
  <c r="J13" i="1" s="1"/>
  <c r="H13" i="1"/>
  <c r="E13" i="1"/>
  <c r="D13" i="1"/>
  <c r="C13" i="1"/>
  <c r="G13" i="1" s="1"/>
  <c r="Q12" i="1"/>
  <c r="S12" i="1" s="1"/>
  <c r="P12" i="1"/>
  <c r="O12" i="1"/>
  <c r="K12" i="1"/>
  <c r="M12" i="1" s="1"/>
  <c r="I12" i="1"/>
  <c r="H12" i="1"/>
  <c r="J12" i="1" s="1"/>
  <c r="E12" i="1"/>
  <c r="D12" i="1"/>
  <c r="C12" i="1"/>
  <c r="G12" i="1" s="1"/>
  <c r="Q11" i="1"/>
  <c r="P11" i="1"/>
  <c r="S11" i="1" s="1"/>
  <c r="O11" i="1"/>
  <c r="M11" i="1"/>
  <c r="K11" i="1"/>
  <c r="I11" i="1"/>
  <c r="J11" i="1" s="1"/>
  <c r="H11" i="1"/>
  <c r="G11" i="1"/>
  <c r="E11" i="1"/>
  <c r="D11" i="1"/>
  <c r="C11" i="1"/>
  <c r="Q10" i="1"/>
  <c r="P10" i="1"/>
  <c r="O10" i="1"/>
  <c r="S10" i="1" s="1"/>
  <c r="K10" i="1"/>
  <c r="M10" i="1" s="1"/>
  <c r="N10" i="1" s="1"/>
  <c r="I10" i="1"/>
  <c r="H10" i="1"/>
  <c r="J10" i="1" s="1"/>
  <c r="E10" i="1"/>
  <c r="G10" i="1" s="1"/>
  <c r="D10" i="1"/>
  <c r="C10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9" i="1" s="1"/>
  <c r="A28" i="1" s="1"/>
  <c r="A30" i="1" s="1"/>
  <c r="A31" i="1" s="1"/>
  <c r="Q9" i="1"/>
  <c r="Q32" i="1" s="1"/>
  <c r="P9" i="1"/>
  <c r="P32" i="1" s="1"/>
  <c r="O9" i="1"/>
  <c r="O32" i="1" s="1"/>
  <c r="M9" i="1"/>
  <c r="K9" i="1"/>
  <c r="K32" i="1" s="1"/>
  <c r="I9" i="1"/>
  <c r="I32" i="1" s="1"/>
  <c r="H9" i="1"/>
  <c r="J9" i="1" s="1"/>
  <c r="N9" i="1" s="1"/>
  <c r="E9" i="1"/>
  <c r="E32" i="1" s="1"/>
  <c r="D9" i="1"/>
  <c r="G9" i="1" s="1"/>
  <c r="C9" i="1"/>
  <c r="C32" i="1" s="1"/>
  <c r="N23" i="1" l="1"/>
  <c r="N20" i="1"/>
  <c r="N24" i="1"/>
  <c r="N29" i="1"/>
  <c r="N12" i="1"/>
  <c r="N16" i="1"/>
  <c r="N21" i="1"/>
  <c r="N25" i="1"/>
  <c r="G32" i="1"/>
  <c r="N28" i="1"/>
  <c r="N15" i="1"/>
  <c r="N11" i="1"/>
  <c r="N32" i="1" s="1"/>
  <c r="N17" i="1"/>
  <c r="N26" i="1"/>
  <c r="M32" i="1"/>
  <c r="D32" i="1"/>
  <c r="S9" i="1"/>
  <c r="S32" i="1" s="1"/>
  <c r="H32" i="1"/>
  <c r="J32" i="1" s="1"/>
</calcChain>
</file>

<file path=xl/sharedStrings.xml><?xml version="1.0" encoding="utf-8"?>
<sst xmlns="http://schemas.openxmlformats.org/spreadsheetml/2006/main" count="56" uniqueCount="43">
  <si>
    <t>Jumlah</t>
  </si>
  <si>
    <t xml:space="preserve">PER SEKTOR USAHA </t>
  </si>
  <si>
    <t>KABUPATEN PONOROGO</t>
  </si>
  <si>
    <t>TAHUN 2024</t>
  </si>
  <si>
    <t>No</t>
  </si>
  <si>
    <t>Sektor Usaha</t>
  </si>
  <si>
    <t>Jumlah Proyek</t>
  </si>
  <si>
    <t>Jumlah Investasi (Rp.)</t>
  </si>
  <si>
    <t>Jumlah Tenaga Kerja</t>
  </si>
  <si>
    <t>PMDN</t>
  </si>
  <si>
    <t>PMA</t>
  </si>
  <si>
    <t>JMLH</t>
  </si>
  <si>
    <t xml:space="preserve">PMDN </t>
  </si>
  <si>
    <t>TKI</t>
  </si>
  <si>
    <t>TKA</t>
  </si>
  <si>
    <t>Non UMK</t>
  </si>
  <si>
    <t>UMK</t>
  </si>
  <si>
    <t>Tanaman Pangan, Perkebunan, dan Peternakan</t>
  </si>
  <si>
    <t>Kehutanan</t>
  </si>
  <si>
    <t>Perikanan</t>
  </si>
  <si>
    <t>Pertambangan</t>
  </si>
  <si>
    <t>Industri Makanan</t>
  </si>
  <si>
    <t>Industri Tekstil</t>
  </si>
  <si>
    <t>Industri Barang dari Kulit dan Alas Kaki</t>
  </si>
  <si>
    <t>Industri Kayu</t>
  </si>
  <si>
    <t>Industri Kertas dan Percetaan</t>
  </si>
  <si>
    <t>Industri Kimia Dan Farmasi</t>
  </si>
  <si>
    <t>Industri Karet dan Plastik</t>
  </si>
  <si>
    <t>Industri Mineral Non Logam</t>
  </si>
  <si>
    <t>Industri Logam Dasar, Barang Logam, Bukan Mesin dan Peralatanya</t>
  </si>
  <si>
    <t>Industri Mesin, Elektronik, Instrumen Kdokteran, Peralatan Listrik, Presisi, Optik dan Jam</t>
  </si>
  <si>
    <t>Industri Kendaran Bermotor dan Alat Transportasi Lain</t>
  </si>
  <si>
    <t>Industri Lainnya</t>
  </si>
  <si>
    <t>Listrik, Gas dan Air</t>
  </si>
  <si>
    <t>Konstruksi</t>
  </si>
  <si>
    <t>Perdagangan dan Reparasi</t>
  </si>
  <si>
    <t>Hotel dan Restoran</t>
  </si>
  <si>
    <t>Transportasi, Gudang dan Telekomunikasi</t>
  </si>
  <si>
    <t>Perumahan, Kawasan Industri dan Perkantoran</t>
  </si>
  <si>
    <t>Jasa Lainnya</t>
  </si>
  <si>
    <t>JUMLAH REALISASI INVESTASI PMA/PMDN SESUAI DATA LKPM (NON UMK dan UMK)</t>
  </si>
  <si>
    <t xml:space="preserve">Jumlah PMDN </t>
  </si>
  <si>
    <t>Jumlah PMA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</si>
</sst>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Calibri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1" fillId="0" borderId="0"/>
    <xf numFmtId="164" fontId="4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1" applyFont="1"/>
    <xf numFmtId="0" fontId="2" fillId="2" borderId="0" xfId="1" applyFont="1" applyFill="1"/>
    <xf numFmtId="0" fontId="3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textRotation="255" wrapText="1"/>
    </xf>
    <xf numFmtId="0" fontId="3" fillId="3" borderId="1" xfId="1" applyFont="1" applyFill="1" applyBorder="1" applyAlignment="1">
      <alignment textRotation="255" wrapText="1"/>
    </xf>
    <xf numFmtId="0" fontId="2" fillId="0" borderId="8" xfId="1" applyFont="1" applyBorder="1" applyAlignment="1">
      <alignment horizontal="center" vertical="center"/>
    </xf>
    <xf numFmtId="0" fontId="2" fillId="0" borderId="8" xfId="1" applyFont="1" applyBorder="1" applyAlignment="1">
      <alignment horizontal="left" vertical="center"/>
    </xf>
    <xf numFmtId="164" fontId="2" fillId="0" borderId="8" xfId="1" applyNumberFormat="1" applyFont="1" applyBorder="1" applyAlignment="1">
      <alignment horizontal="right" vertical="center"/>
    </xf>
    <xf numFmtId="164" fontId="5" fillId="0" borderId="8" xfId="2" applyFont="1" applyFill="1" applyBorder="1" applyAlignment="1">
      <alignment vertical="center"/>
    </xf>
    <xf numFmtId="164" fontId="2" fillId="0" borderId="2" xfId="1" applyNumberFormat="1" applyFont="1" applyBorder="1" applyAlignment="1">
      <alignment horizontal="right" vertical="center"/>
    </xf>
    <xf numFmtId="0" fontId="2" fillId="0" borderId="9" xfId="1" applyFont="1" applyBorder="1" applyAlignment="1">
      <alignment horizontal="left" vertical="center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left" vertical="center" wrapText="1"/>
    </xf>
    <xf numFmtId="164" fontId="2" fillId="0" borderId="1" xfId="1" applyNumberFormat="1" applyFont="1" applyBorder="1" applyAlignment="1">
      <alignment horizontal="right" vertical="center"/>
    </xf>
    <xf numFmtId="0" fontId="3" fillId="3" borderId="3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vertical="center"/>
    </xf>
    <xf numFmtId="164" fontId="5" fillId="0" borderId="1" xfId="2" applyFont="1" applyFill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/>
    </xf>
    <xf numFmtId="0" fontId="2" fillId="3" borderId="3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7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 wrapText="1"/>
    </xf>
  </cellXfs>
  <cellStyles count="3">
    <cellStyle name="Comma [0] 7" xfId="2" xr:uid="{48DDFFF9-F8FB-4C86-99BA-FC5C0AE9C11D}"/>
    <cellStyle name="Normal" xfId="0" builtinId="0"/>
    <cellStyle name="Normal 2 2" xfId="1" xr:uid="{45DA6D71-51C2-4F7D-A86F-E621454C07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ATA%20IZIN%202024\LKPM\2024\sektor\rekap%20LKPM%20SESUAI%20SEKTOR%20USAHA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NON UMK tw 1"/>
      <sheetName val="rekap NON UMK tw 2"/>
      <sheetName val="Rekap NON UMK tw 3"/>
      <sheetName val="rekap NON UMK tw4"/>
      <sheetName val="rekap NON UMK tahun 2024"/>
      <sheetName val="rekap UMK smtr1"/>
      <sheetName val="rekap UMK smtr2"/>
      <sheetName val="rekap UMK TAHUN 2024"/>
      <sheetName val="rekap NON UMK dan UMK 2024"/>
    </sheetNames>
    <sheetDataSet>
      <sheetData sheetId="0">
        <row r="8">
          <cell r="C8">
            <v>1</v>
          </cell>
          <cell r="D8">
            <v>1</v>
          </cell>
          <cell r="F8">
            <v>0</v>
          </cell>
          <cell r="G8">
            <v>0</v>
          </cell>
          <cell r="I8">
            <v>0</v>
          </cell>
          <cell r="J8">
            <v>0</v>
          </cell>
        </row>
        <row r="12">
          <cell r="C12">
            <v>2</v>
          </cell>
          <cell r="D12">
            <v>0</v>
          </cell>
          <cell r="F12">
            <v>8657840620</v>
          </cell>
          <cell r="G12">
            <v>0</v>
          </cell>
          <cell r="I12">
            <v>0</v>
          </cell>
          <cell r="J12">
            <v>0</v>
          </cell>
        </row>
        <row r="15">
          <cell r="C15">
            <v>5</v>
          </cell>
          <cell r="D15">
            <v>0</v>
          </cell>
          <cell r="F15">
            <v>157000000</v>
          </cell>
          <cell r="G15">
            <v>0</v>
          </cell>
          <cell r="I15">
            <v>0</v>
          </cell>
          <cell r="J15">
            <v>0</v>
          </cell>
        </row>
        <row r="17">
          <cell r="C17">
            <v>16</v>
          </cell>
          <cell r="D17">
            <v>0</v>
          </cell>
          <cell r="F17">
            <v>67295000000</v>
          </cell>
          <cell r="G17">
            <v>0</v>
          </cell>
          <cell r="I17">
            <v>34</v>
          </cell>
          <cell r="J17">
            <v>0</v>
          </cell>
        </row>
        <row r="19">
          <cell r="C19">
            <v>2</v>
          </cell>
          <cell r="D19">
            <v>0</v>
          </cell>
          <cell r="F19">
            <v>0</v>
          </cell>
          <cell r="G19">
            <v>0</v>
          </cell>
          <cell r="I19">
            <v>0</v>
          </cell>
          <cell r="J19">
            <v>0</v>
          </cell>
        </row>
        <row r="23">
          <cell r="C23">
            <v>4</v>
          </cell>
          <cell r="D23">
            <v>0</v>
          </cell>
          <cell r="F23">
            <v>0</v>
          </cell>
          <cell r="G23">
            <v>0</v>
          </cell>
          <cell r="I23">
            <v>32</v>
          </cell>
          <cell r="J23">
            <v>0</v>
          </cell>
        </row>
        <row r="24">
          <cell r="C24">
            <v>4</v>
          </cell>
          <cell r="D24">
            <v>0</v>
          </cell>
          <cell r="F24">
            <v>103673911</v>
          </cell>
          <cell r="G24">
            <v>0</v>
          </cell>
          <cell r="I24">
            <v>0</v>
          </cell>
          <cell r="J24">
            <v>0</v>
          </cell>
        </row>
        <row r="25">
          <cell r="C25">
            <v>50</v>
          </cell>
          <cell r="D25">
            <v>14</v>
          </cell>
          <cell r="F25">
            <v>4651000</v>
          </cell>
          <cell r="G25">
            <v>0</v>
          </cell>
          <cell r="I25">
            <v>0</v>
          </cell>
          <cell r="J25">
            <v>0</v>
          </cell>
        </row>
        <row r="26">
          <cell r="C26">
            <v>37</v>
          </cell>
          <cell r="D26">
            <v>2</v>
          </cell>
          <cell r="F26">
            <v>213823791</v>
          </cell>
          <cell r="G26">
            <v>728263099</v>
          </cell>
          <cell r="I26">
            <v>6</v>
          </cell>
          <cell r="J26">
            <v>0</v>
          </cell>
        </row>
        <row r="27">
          <cell r="C27">
            <v>18</v>
          </cell>
          <cell r="D27">
            <v>2</v>
          </cell>
          <cell r="F27">
            <v>2027855131</v>
          </cell>
          <cell r="G27">
            <v>253903480</v>
          </cell>
          <cell r="I27">
            <v>0</v>
          </cell>
          <cell r="J27">
            <v>0</v>
          </cell>
        </row>
        <row r="28">
          <cell r="C28">
            <v>6</v>
          </cell>
          <cell r="D28">
            <v>0</v>
          </cell>
          <cell r="F28">
            <v>693216475</v>
          </cell>
          <cell r="G28">
            <v>0</v>
          </cell>
          <cell r="I28">
            <v>4</v>
          </cell>
          <cell r="J28">
            <v>0</v>
          </cell>
        </row>
        <row r="29">
          <cell r="C29">
            <v>7</v>
          </cell>
          <cell r="D29">
            <v>0</v>
          </cell>
          <cell r="F29">
            <v>5756950197</v>
          </cell>
          <cell r="G29">
            <v>0</v>
          </cell>
          <cell r="I29">
            <v>0</v>
          </cell>
          <cell r="J29">
            <v>0</v>
          </cell>
        </row>
        <row r="30">
          <cell r="C30">
            <v>19</v>
          </cell>
          <cell r="F30">
            <v>6714100661</v>
          </cell>
          <cell r="G30">
            <v>0</v>
          </cell>
          <cell r="I30">
            <v>40</v>
          </cell>
          <cell r="J30">
            <v>0</v>
          </cell>
        </row>
      </sheetData>
      <sheetData sheetId="1">
        <row r="8">
          <cell r="C8">
            <v>1</v>
          </cell>
          <cell r="D8">
            <v>1</v>
          </cell>
          <cell r="F8">
            <v>3</v>
          </cell>
          <cell r="G8">
            <v>53731000</v>
          </cell>
          <cell r="I8">
            <v>0</v>
          </cell>
          <cell r="J8">
            <v>0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I9">
            <v>0</v>
          </cell>
          <cell r="J9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I10">
            <v>0</v>
          </cell>
          <cell r="J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</row>
        <row r="12">
          <cell r="C12">
            <v>5</v>
          </cell>
          <cell r="D12">
            <v>0</v>
          </cell>
          <cell r="F12">
            <v>10856835453</v>
          </cell>
          <cell r="G12">
            <v>0</v>
          </cell>
          <cell r="I12">
            <v>38</v>
          </cell>
          <cell r="J12">
            <v>3</v>
          </cell>
        </row>
        <row r="13">
          <cell r="C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I14">
            <v>0</v>
          </cell>
          <cell r="J14">
            <v>0</v>
          </cell>
        </row>
        <row r="15">
          <cell r="C15">
            <v>5</v>
          </cell>
          <cell r="D15">
            <v>0</v>
          </cell>
          <cell r="F15">
            <v>0</v>
          </cell>
          <cell r="G15">
            <v>0</v>
          </cell>
          <cell r="I15">
            <v>0</v>
          </cell>
          <cell r="J15">
            <v>0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</row>
        <row r="17">
          <cell r="C17">
            <v>17</v>
          </cell>
          <cell r="D17">
            <v>0</v>
          </cell>
          <cell r="F17">
            <v>95000000</v>
          </cell>
          <cell r="G17">
            <v>0</v>
          </cell>
          <cell r="I17">
            <v>4</v>
          </cell>
          <cell r="J17">
            <v>0</v>
          </cell>
        </row>
        <row r="18">
          <cell r="F18">
            <v>0</v>
          </cell>
          <cell r="G18">
            <v>0</v>
          </cell>
        </row>
        <row r="19">
          <cell r="C19">
            <v>2</v>
          </cell>
          <cell r="D19">
            <v>0</v>
          </cell>
          <cell r="F19">
            <v>0</v>
          </cell>
          <cell r="G19">
            <v>0</v>
          </cell>
          <cell r="I19">
            <v>0</v>
          </cell>
          <cell r="J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</row>
        <row r="21">
          <cell r="C21">
            <v>0</v>
          </cell>
          <cell r="D21">
            <v>0</v>
          </cell>
          <cell r="F21">
            <v>0</v>
          </cell>
          <cell r="G21">
            <v>0</v>
          </cell>
          <cell r="I21">
            <v>0</v>
          </cell>
          <cell r="J21">
            <v>0</v>
          </cell>
        </row>
        <row r="22">
          <cell r="C22">
            <v>0</v>
          </cell>
          <cell r="F22">
            <v>0</v>
          </cell>
          <cell r="G22">
            <v>0</v>
          </cell>
        </row>
        <row r="23">
          <cell r="C23">
            <v>8</v>
          </cell>
          <cell r="D23">
            <v>0</v>
          </cell>
          <cell r="F23">
            <v>2000000</v>
          </cell>
          <cell r="G23">
            <v>0</v>
          </cell>
          <cell r="I23">
            <v>248</v>
          </cell>
          <cell r="J23">
            <v>0</v>
          </cell>
        </row>
        <row r="24">
          <cell r="C24">
            <v>4</v>
          </cell>
          <cell r="D24">
            <v>0</v>
          </cell>
          <cell r="F24">
            <v>1022247270</v>
          </cell>
          <cell r="I24">
            <v>0</v>
          </cell>
          <cell r="J24">
            <v>0</v>
          </cell>
        </row>
        <row r="25">
          <cell r="C25">
            <v>74</v>
          </cell>
          <cell r="D25">
            <v>14</v>
          </cell>
          <cell r="F25">
            <v>2399195932</v>
          </cell>
          <cell r="G25">
            <v>52403716332</v>
          </cell>
          <cell r="I25">
            <v>0</v>
          </cell>
          <cell r="J25">
            <v>0</v>
          </cell>
        </row>
        <row r="26">
          <cell r="C26">
            <v>51</v>
          </cell>
          <cell r="D26">
            <v>2</v>
          </cell>
          <cell r="F26">
            <v>945436500</v>
          </cell>
          <cell r="G26">
            <v>23456403685</v>
          </cell>
          <cell r="I26">
            <v>2</v>
          </cell>
          <cell r="J26">
            <v>0</v>
          </cell>
        </row>
        <row r="27">
          <cell r="C27">
            <v>16</v>
          </cell>
          <cell r="D27">
            <v>2</v>
          </cell>
          <cell r="F27">
            <v>761443863</v>
          </cell>
          <cell r="G27">
            <v>13807600570</v>
          </cell>
          <cell r="I27">
            <v>0</v>
          </cell>
          <cell r="J27">
            <v>0</v>
          </cell>
        </row>
        <row r="28">
          <cell r="C28">
            <v>6</v>
          </cell>
          <cell r="D28">
            <v>0</v>
          </cell>
          <cell r="F28">
            <v>196258998</v>
          </cell>
          <cell r="G28">
            <v>0</v>
          </cell>
          <cell r="I28">
            <v>4</v>
          </cell>
          <cell r="J28">
            <v>0</v>
          </cell>
        </row>
        <row r="29">
          <cell r="C29">
            <v>14</v>
          </cell>
          <cell r="D29">
            <v>0</v>
          </cell>
          <cell r="F29">
            <v>10425000000</v>
          </cell>
          <cell r="G29">
            <v>0</v>
          </cell>
          <cell r="I29">
            <v>0</v>
          </cell>
          <cell r="J29">
            <v>0</v>
          </cell>
        </row>
        <row r="30">
          <cell r="C30">
            <v>23</v>
          </cell>
          <cell r="D30">
            <v>1</v>
          </cell>
          <cell r="F30">
            <v>5917739903</v>
          </cell>
          <cell r="G30">
            <v>10077760</v>
          </cell>
          <cell r="I30">
            <v>56</v>
          </cell>
          <cell r="J30">
            <v>0</v>
          </cell>
        </row>
      </sheetData>
      <sheetData sheetId="2">
        <row r="8">
          <cell r="C8">
            <v>1</v>
          </cell>
          <cell r="D8">
            <v>0</v>
          </cell>
          <cell r="F8">
            <v>0</v>
          </cell>
          <cell r="G8">
            <v>0</v>
          </cell>
          <cell r="I8">
            <v>0</v>
          </cell>
          <cell r="J8">
            <v>0</v>
          </cell>
        </row>
        <row r="9">
          <cell r="F9">
            <v>0</v>
          </cell>
          <cell r="G9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I10">
            <v>0</v>
          </cell>
          <cell r="J10">
            <v>0</v>
          </cell>
        </row>
        <row r="11">
          <cell r="F11">
            <v>0</v>
          </cell>
          <cell r="G11">
            <v>0</v>
          </cell>
        </row>
        <row r="12">
          <cell r="C12">
            <v>4</v>
          </cell>
          <cell r="D12">
            <v>0</v>
          </cell>
          <cell r="F12">
            <v>379495598</v>
          </cell>
          <cell r="G12">
            <v>0</v>
          </cell>
          <cell r="I12">
            <v>0</v>
          </cell>
          <cell r="J12">
            <v>1</v>
          </cell>
        </row>
        <row r="13">
          <cell r="C13">
            <v>0</v>
          </cell>
          <cell r="F13">
            <v>0</v>
          </cell>
          <cell r="G13">
            <v>0</v>
          </cell>
        </row>
        <row r="14">
          <cell r="F14">
            <v>0</v>
          </cell>
          <cell r="G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I15">
            <v>0</v>
          </cell>
          <cell r="J15">
            <v>0</v>
          </cell>
        </row>
        <row r="16">
          <cell r="F16">
            <v>0</v>
          </cell>
          <cell r="G16">
            <v>0</v>
          </cell>
        </row>
        <row r="17">
          <cell r="C17">
            <v>17</v>
          </cell>
          <cell r="D17">
            <v>0</v>
          </cell>
          <cell r="F17">
            <v>75000000</v>
          </cell>
          <cell r="G17">
            <v>0</v>
          </cell>
          <cell r="I17">
            <v>0</v>
          </cell>
          <cell r="J17">
            <v>0</v>
          </cell>
        </row>
        <row r="18">
          <cell r="F18">
            <v>0</v>
          </cell>
          <cell r="G18">
            <v>0</v>
          </cell>
        </row>
        <row r="19">
          <cell r="C19">
            <v>2</v>
          </cell>
          <cell r="D19">
            <v>0</v>
          </cell>
          <cell r="F19">
            <v>0</v>
          </cell>
          <cell r="G19">
            <v>0</v>
          </cell>
          <cell r="I19">
            <v>0</v>
          </cell>
          <cell r="J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</row>
        <row r="21">
          <cell r="C21">
            <v>0</v>
          </cell>
          <cell r="D21">
            <v>0</v>
          </cell>
          <cell r="F21">
            <v>0</v>
          </cell>
          <cell r="G21">
            <v>0</v>
          </cell>
          <cell r="I21">
            <v>0</v>
          </cell>
          <cell r="J21">
            <v>0</v>
          </cell>
        </row>
        <row r="22">
          <cell r="F22">
            <v>0</v>
          </cell>
          <cell r="G22">
            <v>0</v>
          </cell>
          <cell r="I22">
            <v>0</v>
          </cell>
          <cell r="J22">
            <v>0</v>
          </cell>
        </row>
        <row r="23">
          <cell r="C23">
            <v>7</v>
          </cell>
          <cell r="D23">
            <v>0</v>
          </cell>
          <cell r="F23">
            <v>0</v>
          </cell>
          <cell r="G23">
            <v>0</v>
          </cell>
          <cell r="I23">
            <v>240</v>
          </cell>
          <cell r="J23">
            <v>0</v>
          </cell>
        </row>
        <row r="24">
          <cell r="C24">
            <v>3</v>
          </cell>
          <cell r="D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</row>
        <row r="25">
          <cell r="C25">
            <v>65</v>
          </cell>
          <cell r="D25">
            <v>14</v>
          </cell>
          <cell r="F25">
            <v>2154500000</v>
          </cell>
          <cell r="G25">
            <v>0</v>
          </cell>
          <cell r="I25">
            <v>0</v>
          </cell>
          <cell r="J25">
            <v>0</v>
          </cell>
        </row>
        <row r="26">
          <cell r="C26">
            <v>45</v>
          </cell>
          <cell r="D26">
            <v>2</v>
          </cell>
          <cell r="F26">
            <v>5380844951</v>
          </cell>
          <cell r="G26">
            <v>86540321</v>
          </cell>
          <cell r="I26">
            <v>66</v>
          </cell>
          <cell r="J26">
            <v>0</v>
          </cell>
        </row>
        <row r="27">
          <cell r="C27">
            <v>5</v>
          </cell>
          <cell r="D27">
            <v>0</v>
          </cell>
          <cell r="F27">
            <v>15000000</v>
          </cell>
          <cell r="G27">
            <v>0</v>
          </cell>
          <cell r="I27">
            <v>4</v>
          </cell>
          <cell r="J27">
            <v>0</v>
          </cell>
        </row>
        <row r="28">
          <cell r="C28">
            <v>18</v>
          </cell>
          <cell r="D28">
            <v>2</v>
          </cell>
          <cell r="F28">
            <v>20919836180</v>
          </cell>
          <cell r="G28">
            <v>5939477918</v>
          </cell>
          <cell r="I28">
            <v>0</v>
          </cell>
          <cell r="J28">
            <v>0</v>
          </cell>
        </row>
        <row r="29">
          <cell r="C29">
            <v>18</v>
          </cell>
          <cell r="D29">
            <v>0</v>
          </cell>
          <cell r="F29">
            <v>3426000000</v>
          </cell>
          <cell r="G29">
            <v>0</v>
          </cell>
          <cell r="I29">
            <v>4</v>
          </cell>
          <cell r="J29">
            <v>0</v>
          </cell>
        </row>
        <row r="30">
          <cell r="C30">
            <v>17</v>
          </cell>
          <cell r="D30">
            <v>1</v>
          </cell>
          <cell r="F30">
            <v>823522495</v>
          </cell>
          <cell r="G30">
            <v>154026241</v>
          </cell>
          <cell r="I30">
            <v>64</v>
          </cell>
          <cell r="J30">
            <v>0</v>
          </cell>
        </row>
      </sheetData>
      <sheetData sheetId="3">
        <row r="8">
          <cell r="C8">
            <v>1</v>
          </cell>
          <cell r="D8">
            <v>1</v>
          </cell>
          <cell r="F8">
            <v>0</v>
          </cell>
          <cell r="G8">
            <v>9000000000</v>
          </cell>
          <cell r="I8">
            <v>0</v>
          </cell>
          <cell r="J8">
            <v>0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I9">
            <v>0</v>
          </cell>
          <cell r="J9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I10">
            <v>0</v>
          </cell>
          <cell r="J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</row>
        <row r="12">
          <cell r="C12">
            <v>5</v>
          </cell>
          <cell r="D12">
            <v>0</v>
          </cell>
          <cell r="F12">
            <v>230703571</v>
          </cell>
          <cell r="G12">
            <v>0</v>
          </cell>
          <cell r="J12">
            <v>1</v>
          </cell>
        </row>
        <row r="13">
          <cell r="C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I14">
            <v>0</v>
          </cell>
          <cell r="J14">
            <v>0</v>
          </cell>
        </row>
        <row r="15">
          <cell r="C15">
            <v>5</v>
          </cell>
          <cell r="D15">
            <v>0</v>
          </cell>
          <cell r="F15">
            <v>15000000</v>
          </cell>
          <cell r="G15">
            <v>0</v>
          </cell>
          <cell r="I15">
            <v>12</v>
          </cell>
          <cell r="J15">
            <v>0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</row>
        <row r="17">
          <cell r="C17">
            <v>21</v>
          </cell>
          <cell r="D17">
            <v>0</v>
          </cell>
          <cell r="F17">
            <v>8691700000</v>
          </cell>
          <cell r="G17">
            <v>0</v>
          </cell>
          <cell r="I17">
            <v>0</v>
          </cell>
          <cell r="J17">
            <v>0</v>
          </cell>
        </row>
        <row r="18">
          <cell r="F18">
            <v>0</v>
          </cell>
          <cell r="G18">
            <v>0</v>
          </cell>
        </row>
        <row r="19">
          <cell r="C19">
            <v>2</v>
          </cell>
          <cell r="D19">
            <v>0</v>
          </cell>
          <cell r="F19">
            <v>0</v>
          </cell>
          <cell r="G19">
            <v>0</v>
          </cell>
          <cell r="I19">
            <v>0</v>
          </cell>
          <cell r="J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</row>
        <row r="21">
          <cell r="C21">
            <v>0</v>
          </cell>
          <cell r="D21">
            <v>0</v>
          </cell>
          <cell r="F21">
            <v>0</v>
          </cell>
          <cell r="G21">
            <v>0</v>
          </cell>
          <cell r="I21">
            <v>0</v>
          </cell>
          <cell r="J21">
            <v>0</v>
          </cell>
        </row>
        <row r="22">
          <cell r="C22">
            <v>0</v>
          </cell>
          <cell r="F22">
            <v>0</v>
          </cell>
          <cell r="G22">
            <v>0</v>
          </cell>
        </row>
        <row r="23">
          <cell r="C23">
            <v>9</v>
          </cell>
          <cell r="D23">
            <v>0</v>
          </cell>
          <cell r="F23">
            <v>1000000</v>
          </cell>
          <cell r="G23">
            <v>0</v>
          </cell>
          <cell r="I23">
            <v>4</v>
          </cell>
          <cell r="J23">
            <v>0</v>
          </cell>
        </row>
        <row r="24">
          <cell r="C24">
            <v>4</v>
          </cell>
          <cell r="D24">
            <v>0</v>
          </cell>
          <cell r="F24">
            <v>599489741</v>
          </cell>
          <cell r="I24">
            <v>0</v>
          </cell>
          <cell r="J24">
            <v>0</v>
          </cell>
        </row>
        <row r="25">
          <cell r="C25">
            <v>87</v>
          </cell>
          <cell r="D25">
            <v>14</v>
          </cell>
          <cell r="F25">
            <v>169406676</v>
          </cell>
          <cell r="G25">
            <v>0</v>
          </cell>
          <cell r="I25">
            <v>0</v>
          </cell>
          <cell r="J25">
            <v>0</v>
          </cell>
        </row>
        <row r="26">
          <cell r="C26">
            <v>48</v>
          </cell>
          <cell r="D26">
            <v>2</v>
          </cell>
          <cell r="F26">
            <v>791715678</v>
          </cell>
          <cell r="G26">
            <v>502700</v>
          </cell>
          <cell r="I26">
            <v>2</v>
          </cell>
          <cell r="J26">
            <v>0</v>
          </cell>
        </row>
        <row r="27">
          <cell r="C27">
            <v>21</v>
          </cell>
          <cell r="D27">
            <v>2</v>
          </cell>
          <cell r="F27">
            <v>2193000000</v>
          </cell>
          <cell r="G27">
            <v>2955599821</v>
          </cell>
          <cell r="I27">
            <v>0</v>
          </cell>
          <cell r="J27">
            <v>0</v>
          </cell>
        </row>
        <row r="28">
          <cell r="C28">
            <v>5</v>
          </cell>
          <cell r="D28">
            <v>0</v>
          </cell>
          <cell r="F28">
            <v>135777816</v>
          </cell>
          <cell r="G28">
            <v>0</v>
          </cell>
          <cell r="I28">
            <v>12</v>
          </cell>
          <cell r="J28">
            <v>0</v>
          </cell>
        </row>
        <row r="29">
          <cell r="C29">
            <v>16</v>
          </cell>
          <cell r="D29">
            <v>0</v>
          </cell>
          <cell r="F29">
            <v>8134720000</v>
          </cell>
          <cell r="I29">
            <v>0</v>
          </cell>
          <cell r="J29">
            <v>0</v>
          </cell>
        </row>
        <row r="30">
          <cell r="C30">
            <v>18</v>
          </cell>
          <cell r="D30">
            <v>1</v>
          </cell>
          <cell r="F30">
            <v>14140148321</v>
          </cell>
          <cell r="G30">
            <v>145557412</v>
          </cell>
          <cell r="I30">
            <v>76</v>
          </cell>
          <cell r="J30">
            <v>0</v>
          </cell>
        </row>
      </sheetData>
      <sheetData sheetId="4" refreshError="1"/>
      <sheetData sheetId="5">
        <row r="8">
          <cell r="C8">
            <v>0</v>
          </cell>
          <cell r="D8">
            <v>0</v>
          </cell>
          <cell r="E8">
            <v>0</v>
          </cell>
        </row>
        <row r="9">
          <cell r="C9">
            <v>0</v>
          </cell>
          <cell r="D9">
            <v>0</v>
          </cell>
          <cell r="E9">
            <v>0</v>
          </cell>
        </row>
        <row r="10">
          <cell r="C10">
            <v>0</v>
          </cell>
          <cell r="D10">
            <v>0</v>
          </cell>
          <cell r="E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</row>
        <row r="12">
          <cell r="C12">
            <v>2</v>
          </cell>
          <cell r="D12">
            <v>1480000000</v>
          </cell>
          <cell r="E12">
            <v>23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6">
          <cell r="C16">
            <v>1</v>
          </cell>
          <cell r="D16">
            <v>2100000000</v>
          </cell>
          <cell r="E16">
            <v>36</v>
          </cell>
        </row>
        <row r="17">
          <cell r="C17">
            <v>1</v>
          </cell>
          <cell r="D17">
            <v>850000000</v>
          </cell>
          <cell r="E17">
            <v>6</v>
          </cell>
        </row>
        <row r="18">
          <cell r="C18">
            <v>0</v>
          </cell>
          <cell r="D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3">
          <cell r="C23">
            <v>1</v>
          </cell>
          <cell r="D23">
            <v>100000000</v>
          </cell>
          <cell r="E23">
            <v>3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5">
          <cell r="C25">
            <v>26</v>
          </cell>
          <cell r="D25">
            <v>1612950000</v>
          </cell>
          <cell r="E25">
            <v>7</v>
          </cell>
        </row>
        <row r="26">
          <cell r="C26">
            <v>45</v>
          </cell>
          <cell r="D26">
            <v>9660929724</v>
          </cell>
          <cell r="E26">
            <v>110</v>
          </cell>
        </row>
        <row r="27">
          <cell r="C27">
            <v>5</v>
          </cell>
          <cell r="D27">
            <v>3495884921</v>
          </cell>
          <cell r="E27">
            <v>13</v>
          </cell>
        </row>
        <row r="28">
          <cell r="C28">
            <v>1</v>
          </cell>
          <cell r="D28">
            <v>107000000</v>
          </cell>
          <cell r="E28">
            <v>4</v>
          </cell>
        </row>
        <row r="29">
          <cell r="C29">
            <v>0</v>
          </cell>
          <cell r="E29">
            <v>0</v>
          </cell>
        </row>
        <row r="30">
          <cell r="C30">
            <v>30</v>
          </cell>
          <cell r="D30">
            <v>8108033640</v>
          </cell>
          <cell r="E30">
            <v>109</v>
          </cell>
        </row>
      </sheetData>
      <sheetData sheetId="6">
        <row r="8">
          <cell r="C8">
            <v>1</v>
          </cell>
          <cell r="D8">
            <v>0</v>
          </cell>
          <cell r="E8">
            <v>0</v>
          </cell>
        </row>
        <row r="9">
          <cell r="C9">
            <v>0</v>
          </cell>
          <cell r="D9">
            <v>0</v>
          </cell>
          <cell r="E9">
            <v>0</v>
          </cell>
        </row>
        <row r="10">
          <cell r="C10">
            <v>0</v>
          </cell>
          <cell r="D10">
            <v>0</v>
          </cell>
          <cell r="E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</row>
        <row r="12">
          <cell r="C12">
            <v>4</v>
          </cell>
          <cell r="D12">
            <v>969000000</v>
          </cell>
          <cell r="E12">
            <v>12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6">
          <cell r="C16">
            <v>2</v>
          </cell>
          <cell r="D16">
            <v>165000000</v>
          </cell>
          <cell r="E16">
            <v>5</v>
          </cell>
        </row>
        <row r="17">
          <cell r="C17">
            <v>8</v>
          </cell>
          <cell r="D17">
            <v>126360000</v>
          </cell>
          <cell r="E17">
            <v>6</v>
          </cell>
        </row>
        <row r="18">
          <cell r="C18">
            <v>0</v>
          </cell>
          <cell r="D18">
            <v>0</v>
          </cell>
        </row>
        <row r="19">
          <cell r="C19">
            <v>4</v>
          </cell>
          <cell r="D19">
            <v>574000000</v>
          </cell>
          <cell r="E19">
            <v>12</v>
          </cell>
        </row>
        <row r="20">
          <cell r="C20">
            <v>0</v>
          </cell>
          <cell r="D20">
            <v>0</v>
          </cell>
          <cell r="E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3">
          <cell r="C23">
            <v>1</v>
          </cell>
          <cell r="D23">
            <v>0</v>
          </cell>
          <cell r="E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5">
          <cell r="C25">
            <v>25</v>
          </cell>
          <cell r="D25">
            <v>2197415175</v>
          </cell>
          <cell r="E25">
            <v>47</v>
          </cell>
        </row>
        <row r="26">
          <cell r="C26">
            <v>70</v>
          </cell>
          <cell r="D26">
            <v>18243211556</v>
          </cell>
          <cell r="E26">
            <v>204</v>
          </cell>
        </row>
        <row r="27">
          <cell r="C27">
            <v>3</v>
          </cell>
          <cell r="D27">
            <v>970000000</v>
          </cell>
          <cell r="E27">
            <v>10</v>
          </cell>
        </row>
        <row r="28">
          <cell r="C28">
            <v>7</v>
          </cell>
          <cell r="D28">
            <v>140134500</v>
          </cell>
          <cell r="E28">
            <v>40</v>
          </cell>
        </row>
        <row r="29">
          <cell r="C29">
            <v>2</v>
          </cell>
          <cell r="D29">
            <v>60000000</v>
          </cell>
          <cell r="E29">
            <v>0</v>
          </cell>
        </row>
        <row r="30">
          <cell r="C30">
            <v>38</v>
          </cell>
          <cell r="D30">
            <v>8214437385</v>
          </cell>
          <cell r="E30">
            <v>88</v>
          </cell>
        </row>
      </sheetData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164E3-DD9D-4957-A77D-0D45D1B50B73}">
  <dimension ref="A1:S32"/>
  <sheetViews>
    <sheetView tabSelected="1" topLeftCell="A22" workbookViewId="0">
      <selection activeCell="L27" sqref="L27"/>
    </sheetView>
  </sheetViews>
  <sheetFormatPr defaultRowHeight="14.4" x14ac:dyDescent="0.3"/>
  <cols>
    <col min="2" max="2" width="18.44140625" customWidth="1"/>
    <col min="3" max="3" width="9.33203125" customWidth="1"/>
    <col min="4" max="4" width="8.6640625" customWidth="1"/>
    <col min="7" max="7" width="5.44140625" customWidth="1"/>
    <col min="8" max="8" width="13.88671875" customWidth="1"/>
    <col min="9" max="9" width="15.44140625" customWidth="1"/>
    <col min="10" max="10" width="14.5546875" customWidth="1"/>
    <col min="11" max="11" width="14.109375" customWidth="1"/>
    <col min="13" max="13" width="14.44140625" customWidth="1"/>
    <col min="14" max="14" width="13.6640625" customWidth="1"/>
    <col min="15" max="15" width="7.6640625" customWidth="1"/>
    <col min="16" max="16" width="4.88671875" customWidth="1"/>
    <col min="17" max="17" width="7.33203125" customWidth="1"/>
    <col min="18" max="18" width="7" customWidth="1"/>
    <col min="19" max="19" width="6" customWidth="1"/>
  </cols>
  <sheetData>
    <row r="1" spans="1:19" x14ac:dyDescent="0.3">
      <c r="A1" s="25" t="s">
        <v>40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x14ac:dyDescent="0.3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x14ac:dyDescent="0.3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x14ac:dyDescent="0.3">
      <c r="A4" s="26" t="s">
        <v>3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5" spans="1:19" x14ac:dyDescent="0.3">
      <c r="A5" s="1"/>
      <c r="B5" s="1"/>
      <c r="C5" s="1"/>
      <c r="D5" s="1"/>
      <c r="E5" s="1"/>
      <c r="F5" s="1"/>
      <c r="G5" s="1"/>
      <c r="H5" s="1"/>
      <c r="I5" s="1"/>
      <c r="J5" s="2"/>
      <c r="K5" s="1"/>
      <c r="L5" s="1"/>
      <c r="M5" s="2"/>
      <c r="N5" s="1"/>
      <c r="O5" s="1"/>
      <c r="P5" s="1"/>
      <c r="Q5" s="1"/>
      <c r="R5" s="1"/>
      <c r="S5" s="1"/>
    </row>
    <row r="6" spans="1:19" x14ac:dyDescent="0.3">
      <c r="A6" s="27" t="s">
        <v>4</v>
      </c>
      <c r="B6" s="27" t="s">
        <v>5</v>
      </c>
      <c r="C6" s="23" t="s">
        <v>6</v>
      </c>
      <c r="D6" s="30"/>
      <c r="E6" s="30"/>
      <c r="F6" s="30"/>
      <c r="G6" s="24"/>
      <c r="H6" s="23" t="s">
        <v>7</v>
      </c>
      <c r="I6" s="30"/>
      <c r="J6" s="30"/>
      <c r="K6" s="30"/>
      <c r="L6" s="30"/>
      <c r="M6" s="30"/>
      <c r="N6" s="30"/>
      <c r="O6" s="22" t="s">
        <v>8</v>
      </c>
      <c r="P6" s="22"/>
      <c r="Q6" s="22"/>
      <c r="R6" s="22"/>
      <c r="S6" s="22"/>
    </row>
    <row r="7" spans="1:19" x14ac:dyDescent="0.3">
      <c r="A7" s="28"/>
      <c r="B7" s="28"/>
      <c r="C7" s="22" t="s">
        <v>9</v>
      </c>
      <c r="D7" s="22"/>
      <c r="E7" s="22" t="s">
        <v>10</v>
      </c>
      <c r="F7" s="22"/>
      <c r="G7" s="20" t="s">
        <v>11</v>
      </c>
      <c r="H7" s="22" t="s">
        <v>12</v>
      </c>
      <c r="I7" s="22"/>
      <c r="J7" s="20" t="s">
        <v>41</v>
      </c>
      <c r="K7" s="22" t="s">
        <v>10</v>
      </c>
      <c r="L7" s="22"/>
      <c r="M7" s="15"/>
      <c r="N7" s="20" t="s">
        <v>11</v>
      </c>
      <c r="O7" s="23" t="s">
        <v>13</v>
      </c>
      <c r="P7" s="24"/>
      <c r="Q7" s="23" t="s">
        <v>14</v>
      </c>
      <c r="R7" s="24"/>
      <c r="S7" s="20" t="s">
        <v>11</v>
      </c>
    </row>
    <row r="8" spans="1:19" ht="31.8" x14ac:dyDescent="0.3">
      <c r="A8" s="29"/>
      <c r="B8" s="29"/>
      <c r="C8" s="3" t="s">
        <v>15</v>
      </c>
      <c r="D8" s="4" t="s">
        <v>16</v>
      </c>
      <c r="E8" s="3" t="s">
        <v>15</v>
      </c>
      <c r="F8" s="5" t="s">
        <v>16</v>
      </c>
      <c r="G8" s="21"/>
      <c r="H8" s="3" t="s">
        <v>15</v>
      </c>
      <c r="I8" s="3" t="s">
        <v>16</v>
      </c>
      <c r="J8" s="21"/>
      <c r="K8" s="3" t="s">
        <v>15</v>
      </c>
      <c r="L8" s="3" t="s">
        <v>16</v>
      </c>
      <c r="M8" s="16" t="s">
        <v>42</v>
      </c>
      <c r="N8" s="21"/>
      <c r="O8" s="3" t="s">
        <v>15</v>
      </c>
      <c r="P8" s="5" t="s">
        <v>16</v>
      </c>
      <c r="Q8" s="3" t="s">
        <v>15</v>
      </c>
      <c r="R8" s="5" t="s">
        <v>16</v>
      </c>
      <c r="S8" s="21"/>
    </row>
    <row r="9" spans="1:19" x14ac:dyDescent="0.3">
      <c r="A9" s="6">
        <v>1</v>
      </c>
      <c r="B9" s="7" t="s">
        <v>17</v>
      </c>
      <c r="C9" s="8">
        <f>'[1]rekap NON UMK tw 1'!C8+'[1]rekap NON UMK tw 2'!C8+'[1]Rekap NON UMK tw 3'!C8+'[1]rekap NON UMK tw4'!C8</f>
        <v>4</v>
      </c>
      <c r="D9" s="8">
        <f>'[1]rekap UMK smtr1'!C8+'[1]rekap UMK smtr2'!C8</f>
        <v>1</v>
      </c>
      <c r="E9" s="8">
        <f>'[1]rekap NON UMK tw 1'!D8+'[1]rekap NON UMK tw 2'!D8+'[1]Rekap NON UMK tw 3'!D8+'[1]rekap NON UMK tw4'!D8</f>
        <v>3</v>
      </c>
      <c r="F9" s="8">
        <v>0</v>
      </c>
      <c r="G9" s="8">
        <f>SUM(C9:F9)</f>
        <v>8</v>
      </c>
      <c r="H9" s="9">
        <f>'[1]rekap NON UMK tw 1'!F8+'[1]rekap NON UMK tw 2'!F8+'[1]Rekap NON UMK tw 3'!F8+'[1]rekap NON UMK tw4'!F8</f>
        <v>3</v>
      </c>
      <c r="I9" s="9">
        <f>'[1]rekap UMK smtr1'!D8+'[1]rekap UMK smtr2'!D8</f>
        <v>0</v>
      </c>
      <c r="J9" s="9">
        <f>SUM(H9:I9)</f>
        <v>3</v>
      </c>
      <c r="K9" s="9">
        <f>'[1]rekap NON UMK tw 1'!G8+'[1]rekap NON UMK tw 2'!G8+'[1]Rekap NON UMK tw 3'!G8+'[1]rekap NON UMK tw4'!G8</f>
        <v>9053731000</v>
      </c>
      <c r="L9" s="9">
        <v>0</v>
      </c>
      <c r="M9" s="9">
        <f>SUM(K9:L9)</f>
        <v>9053731000</v>
      </c>
      <c r="N9" s="8">
        <f>M9+J9</f>
        <v>9053731003</v>
      </c>
      <c r="O9" s="8">
        <f>'[1]rekap NON UMK tw 1'!I8+'[1]rekap NON UMK tw 2'!I8+'[1]Rekap NON UMK tw 3'!I8+'[1]rekap NON UMK tw4'!I8</f>
        <v>0</v>
      </c>
      <c r="P9" s="8">
        <f>'[1]rekap UMK smtr1'!E8+'[1]rekap UMK smtr2'!E8</f>
        <v>0</v>
      </c>
      <c r="Q9" s="8">
        <f>'[1]rekap NON UMK tw 1'!J8+'[1]rekap NON UMK tw 2'!J8+'[1]Rekap NON UMK tw 3'!J8+'[1]rekap NON UMK tw4'!J8</f>
        <v>0</v>
      </c>
      <c r="R9" s="10">
        <v>0</v>
      </c>
      <c r="S9" s="10">
        <f>SUM(O9:R9)</f>
        <v>0</v>
      </c>
    </row>
    <row r="10" spans="1:19" x14ac:dyDescent="0.3">
      <c r="A10" s="6">
        <f>A9+1</f>
        <v>2</v>
      </c>
      <c r="B10" s="7" t="s">
        <v>18</v>
      </c>
      <c r="C10" s="8">
        <f>'[1]rekap NON UMK tw 1'!C9+'[1]rekap NON UMK tw 2'!C9+'[1]Rekap NON UMK tw 3'!C9+'[1]rekap NON UMK tw4'!C9</f>
        <v>0</v>
      </c>
      <c r="D10" s="8">
        <f>'[1]rekap UMK smtr1'!C9+'[1]rekap UMK smtr2'!C9</f>
        <v>0</v>
      </c>
      <c r="E10" s="8">
        <f>'[1]rekap NON UMK tw 1'!D9+'[1]rekap NON UMK tw 2'!D9+'[1]Rekap NON UMK tw 3'!D9+'[1]rekap NON UMK tw4'!D9</f>
        <v>0</v>
      </c>
      <c r="F10" s="8">
        <v>0</v>
      </c>
      <c r="G10" s="8">
        <f t="shared" ref="G10:G31" si="0">SUM(C10:F10)</f>
        <v>0</v>
      </c>
      <c r="H10" s="9">
        <f>'[1]rekap NON UMK tw 1'!F9+'[1]rekap NON UMK tw 2'!F9+'[1]Rekap NON UMK tw 3'!F9+'[1]rekap NON UMK tw4'!F9</f>
        <v>0</v>
      </c>
      <c r="I10" s="9">
        <f>'[1]rekap UMK smtr1'!D9+'[1]rekap UMK smtr2'!D9</f>
        <v>0</v>
      </c>
      <c r="J10" s="9">
        <f t="shared" ref="J10:J32" si="1">SUM(H10:I10)</f>
        <v>0</v>
      </c>
      <c r="K10" s="9">
        <f>'[1]rekap NON UMK tw 1'!G9+'[1]rekap NON UMK tw 2'!G9+'[1]Rekap NON UMK tw 3'!G9+'[1]rekap NON UMK tw4'!G9</f>
        <v>0</v>
      </c>
      <c r="L10" s="9">
        <v>0</v>
      </c>
      <c r="M10" s="9">
        <f t="shared" ref="M10:M31" si="2">SUM(K10:L10)</f>
        <v>0</v>
      </c>
      <c r="N10" s="8">
        <f t="shared" ref="N10:N31" si="3">M10+J10</f>
        <v>0</v>
      </c>
      <c r="O10" s="8">
        <f>'[1]rekap NON UMK tw 1'!I9+'[1]rekap NON UMK tw 2'!I9+'[1]Rekap NON UMK tw 3'!I9+'[1]rekap NON UMK tw4'!I9</f>
        <v>0</v>
      </c>
      <c r="P10" s="8">
        <f>'[1]rekap UMK smtr1'!E9+'[1]rekap UMK smtr2'!E9</f>
        <v>0</v>
      </c>
      <c r="Q10" s="8">
        <f>'[1]rekap NON UMK tw 1'!J9+'[1]rekap NON UMK tw 2'!J9+'[1]Rekap NON UMK tw 3'!J9+'[1]rekap NON UMK tw4'!J9</f>
        <v>0</v>
      </c>
      <c r="R10" s="10">
        <v>0</v>
      </c>
      <c r="S10" s="10">
        <f t="shared" ref="S10:S31" si="4">SUM(O10:R10)</f>
        <v>0</v>
      </c>
    </row>
    <row r="11" spans="1:19" x14ac:dyDescent="0.3">
      <c r="A11" s="6">
        <f t="shared" ref="A11:A31" si="5">A10+1</f>
        <v>3</v>
      </c>
      <c r="B11" s="11" t="s">
        <v>19</v>
      </c>
      <c r="C11" s="8">
        <f>'[1]rekap NON UMK tw 1'!C10+'[1]rekap NON UMK tw 2'!C10+'[1]Rekap NON UMK tw 3'!C10+'[1]rekap NON UMK tw4'!C10</f>
        <v>0</v>
      </c>
      <c r="D11" s="8">
        <f>'[1]rekap UMK smtr1'!C10+'[1]rekap UMK smtr2'!C10</f>
        <v>0</v>
      </c>
      <c r="E11" s="8">
        <f>'[1]rekap NON UMK tw 1'!D10+'[1]rekap NON UMK tw 2'!D10+'[1]Rekap NON UMK tw 3'!D10+'[1]rekap NON UMK tw4'!D10</f>
        <v>0</v>
      </c>
      <c r="F11" s="8">
        <v>0</v>
      </c>
      <c r="G11" s="8">
        <f t="shared" si="0"/>
        <v>0</v>
      </c>
      <c r="H11" s="9">
        <f>'[1]rekap NON UMK tw 1'!F10+'[1]rekap NON UMK tw 2'!F10+'[1]Rekap NON UMK tw 3'!F10+'[1]rekap NON UMK tw4'!F10</f>
        <v>0</v>
      </c>
      <c r="I11" s="9">
        <f>'[1]rekap UMK smtr1'!D10+'[1]rekap UMK smtr2'!D10</f>
        <v>0</v>
      </c>
      <c r="J11" s="9">
        <f t="shared" si="1"/>
        <v>0</v>
      </c>
      <c r="K11" s="9">
        <f>'[1]rekap NON UMK tw 1'!G10+'[1]rekap NON UMK tw 2'!G10+'[1]Rekap NON UMK tw 3'!G10+'[1]rekap NON UMK tw4'!G10</f>
        <v>0</v>
      </c>
      <c r="L11" s="9">
        <v>0</v>
      </c>
      <c r="M11" s="9">
        <f t="shared" si="2"/>
        <v>0</v>
      </c>
      <c r="N11" s="8">
        <f t="shared" si="3"/>
        <v>0</v>
      </c>
      <c r="O11" s="8">
        <f>'[1]rekap NON UMK tw 1'!I10+'[1]rekap NON UMK tw 2'!I10+'[1]Rekap NON UMK tw 3'!I10+'[1]rekap NON UMK tw4'!I10</f>
        <v>0</v>
      </c>
      <c r="P11" s="8">
        <f>'[1]rekap UMK smtr1'!E10+'[1]rekap UMK smtr2'!E10</f>
        <v>0</v>
      </c>
      <c r="Q11" s="8">
        <f>'[1]rekap NON UMK tw 1'!J10+'[1]rekap NON UMK tw 2'!J10+'[1]Rekap NON UMK tw 3'!J10+'[1]rekap NON UMK tw4'!J10</f>
        <v>0</v>
      </c>
      <c r="R11" s="10">
        <v>0</v>
      </c>
      <c r="S11" s="10">
        <f t="shared" si="4"/>
        <v>0</v>
      </c>
    </row>
    <row r="12" spans="1:19" x14ac:dyDescent="0.3">
      <c r="A12" s="6">
        <f t="shared" si="5"/>
        <v>4</v>
      </c>
      <c r="B12" s="7" t="s">
        <v>20</v>
      </c>
      <c r="C12" s="8">
        <f>'[1]rekap NON UMK tw 1'!C11+'[1]rekap NON UMK tw 2'!C11+'[1]Rekap NON UMK tw 3'!C11+'[1]rekap NON UMK tw4'!C11</f>
        <v>0</v>
      </c>
      <c r="D12" s="8">
        <f>'[1]rekap UMK smtr1'!C11+'[1]rekap UMK smtr2'!C11</f>
        <v>0</v>
      </c>
      <c r="E12" s="8">
        <f>'[1]rekap NON UMK tw 1'!D11+'[1]rekap NON UMK tw 2'!D11+'[1]Rekap NON UMK tw 3'!D11+'[1]rekap NON UMK tw4'!D11</f>
        <v>0</v>
      </c>
      <c r="F12" s="8">
        <v>0</v>
      </c>
      <c r="G12" s="8">
        <f t="shared" si="0"/>
        <v>0</v>
      </c>
      <c r="H12" s="9">
        <f>'[1]rekap NON UMK tw 1'!F11+'[1]rekap NON UMK tw 2'!F11+'[1]Rekap NON UMK tw 3'!F11+'[1]rekap NON UMK tw4'!F11</f>
        <v>0</v>
      </c>
      <c r="I12" s="9">
        <f>'[1]rekap UMK smtr1'!D11+'[1]rekap UMK smtr2'!D11</f>
        <v>0</v>
      </c>
      <c r="J12" s="9">
        <f t="shared" si="1"/>
        <v>0</v>
      </c>
      <c r="K12" s="9">
        <f>'[1]rekap NON UMK tw 1'!G11+'[1]rekap NON UMK tw 2'!G11+'[1]Rekap NON UMK tw 3'!G11+'[1]rekap NON UMK tw4'!G11</f>
        <v>0</v>
      </c>
      <c r="L12" s="9">
        <v>0</v>
      </c>
      <c r="M12" s="9">
        <f t="shared" si="2"/>
        <v>0</v>
      </c>
      <c r="N12" s="8">
        <f t="shared" si="3"/>
        <v>0</v>
      </c>
      <c r="O12" s="8">
        <f>'[1]rekap NON UMK tw 1'!I11+'[1]rekap NON UMK tw 2'!I11+'[1]Rekap NON UMK tw 3'!I11+'[1]rekap NON UMK tw4'!I11</f>
        <v>0</v>
      </c>
      <c r="P12" s="8">
        <f>'[1]rekap UMK smtr1'!E11+'[1]rekap UMK smtr2'!E11</f>
        <v>0</v>
      </c>
      <c r="Q12" s="8">
        <f>'[1]rekap NON UMK tw 1'!J11+'[1]rekap NON UMK tw 2'!J11+'[1]Rekap NON UMK tw 3'!J11+'[1]rekap NON UMK tw4'!J11</f>
        <v>0</v>
      </c>
      <c r="R12" s="10">
        <v>0</v>
      </c>
      <c r="S12" s="10">
        <f t="shared" si="4"/>
        <v>0</v>
      </c>
    </row>
    <row r="13" spans="1:19" x14ac:dyDescent="0.3">
      <c r="A13" s="6">
        <f t="shared" si="5"/>
        <v>5</v>
      </c>
      <c r="B13" s="11" t="s">
        <v>21</v>
      </c>
      <c r="C13" s="8">
        <f>'[1]rekap NON UMK tw 1'!C12+'[1]rekap NON UMK tw 2'!C12+'[1]Rekap NON UMK tw 3'!C12+'[1]rekap NON UMK tw4'!C12</f>
        <v>16</v>
      </c>
      <c r="D13" s="8">
        <f>'[1]rekap UMK smtr1'!C12+'[1]rekap UMK smtr2'!C12</f>
        <v>6</v>
      </c>
      <c r="E13" s="8">
        <f>'[1]rekap NON UMK tw 1'!D12+'[1]rekap NON UMK tw 2'!D12+'[1]Rekap NON UMK tw 3'!D12+'[1]rekap NON UMK tw4'!D12</f>
        <v>0</v>
      </c>
      <c r="F13" s="8">
        <v>0</v>
      </c>
      <c r="G13" s="8">
        <f t="shared" si="0"/>
        <v>22</v>
      </c>
      <c r="H13" s="9">
        <f>'[1]rekap NON UMK tw 1'!F12+'[1]rekap NON UMK tw 2'!F12+'[1]Rekap NON UMK tw 3'!F12+'[1]rekap NON UMK tw4'!F12</f>
        <v>20124875242</v>
      </c>
      <c r="I13" s="9">
        <f>'[1]rekap UMK smtr1'!D12+'[1]rekap UMK smtr2'!D12</f>
        <v>2449000000</v>
      </c>
      <c r="J13" s="9">
        <f t="shared" si="1"/>
        <v>22573875242</v>
      </c>
      <c r="K13" s="9">
        <f>'[1]rekap NON UMK tw 1'!G12+'[1]rekap NON UMK tw 2'!G12+'[1]Rekap NON UMK tw 3'!G12+'[1]rekap NON UMK tw4'!G12</f>
        <v>0</v>
      </c>
      <c r="L13" s="9">
        <v>0</v>
      </c>
      <c r="M13" s="9">
        <f t="shared" si="2"/>
        <v>0</v>
      </c>
      <c r="N13" s="8">
        <f t="shared" si="3"/>
        <v>22573875242</v>
      </c>
      <c r="O13" s="8">
        <f>'[1]rekap NON UMK tw 1'!I12+'[1]rekap NON UMK tw 2'!I12+'[1]Rekap NON UMK tw 3'!I12+'[1]rekap NON UMK tw4'!I12</f>
        <v>38</v>
      </c>
      <c r="P13" s="8">
        <f>'[1]rekap UMK smtr1'!E12+'[1]rekap UMK smtr2'!E12</f>
        <v>35</v>
      </c>
      <c r="Q13" s="8">
        <f>'[1]rekap NON UMK tw 1'!J12+'[1]rekap NON UMK tw 2'!J12+'[1]Rekap NON UMK tw 3'!J12+'[1]rekap NON UMK tw4'!J12</f>
        <v>5</v>
      </c>
      <c r="R13" s="10">
        <v>0</v>
      </c>
      <c r="S13" s="10">
        <f t="shared" si="4"/>
        <v>78</v>
      </c>
    </row>
    <row r="14" spans="1:19" x14ac:dyDescent="0.3">
      <c r="A14" s="6">
        <f t="shared" si="5"/>
        <v>6</v>
      </c>
      <c r="B14" s="11" t="s">
        <v>22</v>
      </c>
      <c r="C14" s="8">
        <f>'[1]rekap NON UMK tw 1'!C13+'[1]rekap NON UMK tw 2'!C13+'[1]Rekap NON UMK tw 3'!C13+'[1]rekap NON UMK tw4'!C13</f>
        <v>0</v>
      </c>
      <c r="D14" s="8">
        <f>'[1]rekap UMK smtr1'!C13+'[1]rekap UMK smtr2'!C13</f>
        <v>0</v>
      </c>
      <c r="E14" s="8">
        <f>'[1]rekap NON UMK tw 1'!D13+'[1]rekap NON UMK tw 2'!D13+'[1]Rekap NON UMK tw 3'!D13+'[1]rekap NON UMK tw4'!D13</f>
        <v>0</v>
      </c>
      <c r="F14" s="8">
        <v>0</v>
      </c>
      <c r="G14" s="8">
        <f t="shared" si="0"/>
        <v>0</v>
      </c>
      <c r="H14" s="9">
        <f>'[1]rekap NON UMK tw 1'!F13+'[1]rekap NON UMK tw 2'!F13+'[1]Rekap NON UMK tw 3'!F13+'[1]rekap NON UMK tw4'!F13</f>
        <v>0</v>
      </c>
      <c r="I14" s="9">
        <f>'[1]rekap UMK smtr1'!D13+'[1]rekap UMK smtr2'!D13</f>
        <v>0</v>
      </c>
      <c r="J14" s="9">
        <f t="shared" si="1"/>
        <v>0</v>
      </c>
      <c r="K14" s="9">
        <f>'[1]rekap NON UMK tw 1'!G13+'[1]rekap NON UMK tw 2'!G13+'[1]Rekap NON UMK tw 3'!G13+'[1]rekap NON UMK tw4'!G13</f>
        <v>0</v>
      </c>
      <c r="L14" s="9">
        <v>0</v>
      </c>
      <c r="M14" s="9">
        <f t="shared" si="2"/>
        <v>0</v>
      </c>
      <c r="N14" s="8">
        <f t="shared" si="3"/>
        <v>0</v>
      </c>
      <c r="O14" s="8">
        <f>'[1]rekap NON UMK tw 1'!I13+'[1]rekap NON UMK tw 2'!I13+'[1]Rekap NON UMK tw 3'!I13+'[1]rekap NON UMK tw4'!I13</f>
        <v>0</v>
      </c>
      <c r="P14" s="8">
        <f>'[1]rekap UMK smtr1'!E13+'[1]rekap UMK smtr2'!E13</f>
        <v>0</v>
      </c>
      <c r="Q14" s="8">
        <f>'[1]rekap NON UMK tw 1'!J13+'[1]rekap NON UMK tw 2'!J13+'[1]Rekap NON UMK tw 3'!J13+'[1]rekap NON UMK tw4'!J13</f>
        <v>0</v>
      </c>
      <c r="R14" s="10">
        <v>0</v>
      </c>
      <c r="S14" s="10">
        <f t="shared" si="4"/>
        <v>0</v>
      </c>
    </row>
    <row r="15" spans="1:19" x14ac:dyDescent="0.3">
      <c r="A15" s="6">
        <f t="shared" si="5"/>
        <v>7</v>
      </c>
      <c r="B15" s="11" t="s">
        <v>23</v>
      </c>
      <c r="C15" s="8">
        <f>'[1]rekap NON UMK tw 1'!C14+'[1]rekap NON UMK tw 2'!C14+'[1]Rekap NON UMK tw 3'!C14+'[1]rekap NON UMK tw4'!C14</f>
        <v>0</v>
      </c>
      <c r="D15" s="8">
        <f>'[1]rekap UMK smtr1'!C14+'[1]rekap UMK smtr2'!C14</f>
        <v>0</v>
      </c>
      <c r="E15" s="8">
        <f>'[1]rekap NON UMK tw 1'!D14+'[1]rekap NON UMK tw 2'!D14+'[1]Rekap NON UMK tw 3'!D14+'[1]rekap NON UMK tw4'!D14</f>
        <v>0</v>
      </c>
      <c r="F15" s="8">
        <v>0</v>
      </c>
      <c r="G15" s="8">
        <f t="shared" si="0"/>
        <v>0</v>
      </c>
      <c r="H15" s="9">
        <f>'[1]rekap NON UMK tw 1'!F14+'[1]rekap NON UMK tw 2'!F14+'[1]Rekap NON UMK tw 3'!F14+'[1]rekap NON UMK tw4'!F14</f>
        <v>0</v>
      </c>
      <c r="I15" s="9">
        <f>'[1]rekap UMK smtr1'!D14+'[1]rekap UMK smtr2'!D14</f>
        <v>0</v>
      </c>
      <c r="J15" s="9">
        <f t="shared" si="1"/>
        <v>0</v>
      </c>
      <c r="K15" s="9">
        <f>'[1]rekap NON UMK tw 1'!G14+'[1]rekap NON UMK tw 2'!G14+'[1]Rekap NON UMK tw 3'!G14+'[1]rekap NON UMK tw4'!G14</f>
        <v>0</v>
      </c>
      <c r="L15" s="9">
        <v>0</v>
      </c>
      <c r="M15" s="9">
        <f t="shared" si="2"/>
        <v>0</v>
      </c>
      <c r="N15" s="8">
        <f t="shared" si="3"/>
        <v>0</v>
      </c>
      <c r="O15" s="8">
        <f>'[1]rekap NON UMK tw 1'!I14+'[1]rekap NON UMK tw 2'!I14+'[1]Rekap NON UMK tw 3'!I14+'[1]rekap NON UMK tw4'!I14</f>
        <v>0</v>
      </c>
      <c r="P15" s="8">
        <f>'[1]rekap UMK smtr1'!E14+'[1]rekap UMK smtr2'!E14</f>
        <v>0</v>
      </c>
      <c r="Q15" s="8">
        <f>'[1]rekap NON UMK tw 1'!J14+'[1]rekap NON UMK tw 2'!J14+'[1]Rekap NON UMK tw 3'!J14+'[1]rekap NON UMK tw4'!J14</f>
        <v>0</v>
      </c>
      <c r="R15" s="10">
        <v>0</v>
      </c>
      <c r="S15" s="10">
        <f t="shared" si="4"/>
        <v>0</v>
      </c>
    </row>
    <row r="16" spans="1:19" x14ac:dyDescent="0.3">
      <c r="A16" s="6">
        <f t="shared" si="5"/>
        <v>8</v>
      </c>
      <c r="B16" s="11" t="s">
        <v>24</v>
      </c>
      <c r="C16" s="8">
        <f>'[1]rekap NON UMK tw 1'!C15+'[1]rekap NON UMK tw 2'!C15+'[1]Rekap NON UMK tw 3'!C15+'[1]rekap NON UMK tw4'!C15</f>
        <v>15</v>
      </c>
      <c r="D16" s="8">
        <f>'[1]rekap UMK smtr1'!C15+'[1]rekap UMK smtr2'!C15</f>
        <v>0</v>
      </c>
      <c r="E16" s="8">
        <f>'[1]rekap NON UMK tw 1'!D15+'[1]rekap NON UMK tw 2'!D15+'[1]Rekap NON UMK tw 3'!D15+'[1]rekap NON UMK tw4'!D15</f>
        <v>0</v>
      </c>
      <c r="F16" s="8">
        <v>0</v>
      </c>
      <c r="G16" s="8">
        <f t="shared" si="0"/>
        <v>15</v>
      </c>
      <c r="H16" s="9">
        <f>'[1]rekap NON UMK tw 1'!F15+'[1]rekap NON UMK tw 2'!F15+'[1]Rekap NON UMK tw 3'!F15+'[1]rekap NON UMK tw4'!F15</f>
        <v>172000000</v>
      </c>
      <c r="I16" s="9">
        <f>'[1]rekap UMK smtr1'!D15+'[1]rekap UMK smtr2'!D15</f>
        <v>0</v>
      </c>
      <c r="J16" s="9">
        <f t="shared" si="1"/>
        <v>172000000</v>
      </c>
      <c r="K16" s="9">
        <f>'[1]rekap NON UMK tw 1'!G15+'[1]rekap NON UMK tw 2'!G15+'[1]Rekap NON UMK tw 3'!G15+'[1]rekap NON UMK tw4'!G15</f>
        <v>0</v>
      </c>
      <c r="L16" s="9">
        <v>0</v>
      </c>
      <c r="M16" s="9">
        <f t="shared" si="2"/>
        <v>0</v>
      </c>
      <c r="N16" s="8">
        <f t="shared" si="3"/>
        <v>172000000</v>
      </c>
      <c r="O16" s="8">
        <f>'[1]rekap NON UMK tw 1'!I15+'[1]rekap NON UMK tw 2'!I15+'[1]Rekap NON UMK tw 3'!I15+'[1]rekap NON UMK tw4'!I15</f>
        <v>12</v>
      </c>
      <c r="P16" s="8">
        <f>'[1]rekap UMK smtr1'!E15+'[1]rekap UMK smtr2'!E15</f>
        <v>0</v>
      </c>
      <c r="Q16" s="8">
        <f>'[1]rekap NON UMK tw 1'!J15+'[1]rekap NON UMK tw 2'!J15+'[1]Rekap NON UMK tw 3'!J15+'[1]rekap NON UMK tw4'!J15</f>
        <v>0</v>
      </c>
      <c r="R16" s="10">
        <v>0</v>
      </c>
      <c r="S16" s="10">
        <f t="shared" si="4"/>
        <v>12</v>
      </c>
    </row>
    <row r="17" spans="1:19" x14ac:dyDescent="0.3">
      <c r="A17" s="6">
        <f t="shared" si="5"/>
        <v>9</v>
      </c>
      <c r="B17" s="11" t="s">
        <v>25</v>
      </c>
      <c r="C17" s="8">
        <f>'[1]rekap NON UMK tw 1'!C16+'[1]rekap NON UMK tw 2'!C16+'[1]Rekap NON UMK tw 3'!C16+'[1]rekap NON UMK tw4'!C16</f>
        <v>0</v>
      </c>
      <c r="D17" s="8">
        <f>'[1]rekap UMK smtr1'!C16+'[1]rekap UMK smtr2'!C16</f>
        <v>3</v>
      </c>
      <c r="E17" s="8">
        <f>'[1]rekap NON UMK tw 1'!D16+'[1]rekap NON UMK tw 2'!D16+'[1]Rekap NON UMK tw 3'!D16+'[1]rekap NON UMK tw4'!D16</f>
        <v>0</v>
      </c>
      <c r="F17" s="8">
        <v>0</v>
      </c>
      <c r="G17" s="8">
        <f t="shared" si="0"/>
        <v>3</v>
      </c>
      <c r="H17" s="9">
        <f>'[1]rekap NON UMK tw 1'!F16+'[1]rekap NON UMK tw 2'!F16+'[1]Rekap NON UMK tw 3'!F16+'[1]rekap NON UMK tw4'!F16</f>
        <v>0</v>
      </c>
      <c r="I17" s="9">
        <f>'[1]rekap UMK smtr1'!D16+'[1]rekap UMK smtr2'!D16</f>
        <v>2265000000</v>
      </c>
      <c r="J17" s="9">
        <f t="shared" si="1"/>
        <v>2265000000</v>
      </c>
      <c r="K17" s="9">
        <f>'[1]rekap NON UMK tw 1'!G16+'[1]rekap NON UMK tw 2'!G16+'[1]Rekap NON UMK tw 3'!G16+'[1]rekap NON UMK tw4'!G16</f>
        <v>0</v>
      </c>
      <c r="L17" s="9">
        <v>0</v>
      </c>
      <c r="M17" s="9">
        <f t="shared" si="2"/>
        <v>0</v>
      </c>
      <c r="N17" s="8">
        <f t="shared" si="3"/>
        <v>2265000000</v>
      </c>
      <c r="O17" s="8">
        <f>'[1]rekap NON UMK tw 1'!I16+'[1]rekap NON UMK tw 2'!I16+'[1]Rekap NON UMK tw 3'!I16+'[1]rekap NON UMK tw4'!I16</f>
        <v>0</v>
      </c>
      <c r="P17" s="8">
        <f>'[1]rekap UMK smtr1'!E16+'[1]rekap UMK smtr2'!E16</f>
        <v>41</v>
      </c>
      <c r="Q17" s="8">
        <f>'[1]rekap NON UMK tw 1'!J16+'[1]rekap NON UMK tw 2'!J16+'[1]Rekap NON UMK tw 3'!J16+'[1]rekap NON UMK tw4'!J16</f>
        <v>0</v>
      </c>
      <c r="R17" s="10">
        <v>0</v>
      </c>
      <c r="S17" s="10">
        <f t="shared" si="4"/>
        <v>41</v>
      </c>
    </row>
    <row r="18" spans="1:19" x14ac:dyDescent="0.3">
      <c r="A18" s="6">
        <f t="shared" si="5"/>
        <v>10</v>
      </c>
      <c r="B18" s="11" t="s">
        <v>26</v>
      </c>
      <c r="C18" s="8">
        <f>'[1]rekap NON UMK tw 1'!C17+'[1]rekap NON UMK tw 2'!C17+'[1]Rekap NON UMK tw 3'!C17+'[1]rekap NON UMK tw4'!C17</f>
        <v>71</v>
      </c>
      <c r="D18" s="8">
        <f>'[1]rekap UMK smtr1'!C17+'[1]rekap UMK smtr2'!C17</f>
        <v>9</v>
      </c>
      <c r="E18" s="8">
        <f>'[1]rekap NON UMK tw 1'!D17+'[1]rekap NON UMK tw 2'!D17+'[1]Rekap NON UMK tw 3'!D17+'[1]rekap NON UMK tw4'!D17</f>
        <v>0</v>
      </c>
      <c r="F18" s="8">
        <v>0</v>
      </c>
      <c r="G18" s="8">
        <f t="shared" si="0"/>
        <v>80</v>
      </c>
      <c r="H18" s="9">
        <f>'[1]rekap NON UMK tw 1'!F17+'[1]rekap NON UMK tw 2'!F17+'[1]Rekap NON UMK tw 3'!F17+'[1]rekap NON UMK tw4'!F17</f>
        <v>76156700000</v>
      </c>
      <c r="I18" s="9">
        <f>'[1]rekap UMK smtr1'!D17+'[1]rekap UMK smtr2'!D17</f>
        <v>976360000</v>
      </c>
      <c r="J18" s="9">
        <f t="shared" si="1"/>
        <v>77133060000</v>
      </c>
      <c r="K18" s="9">
        <f>'[1]rekap NON UMK tw 1'!G17+'[1]rekap NON UMK tw 2'!G17+'[1]Rekap NON UMK tw 3'!G17+'[1]rekap NON UMK tw4'!G17</f>
        <v>0</v>
      </c>
      <c r="L18" s="9">
        <v>0</v>
      </c>
      <c r="M18" s="9">
        <f t="shared" si="2"/>
        <v>0</v>
      </c>
      <c r="N18" s="8">
        <f t="shared" si="3"/>
        <v>77133060000</v>
      </c>
      <c r="O18" s="8">
        <f>'[1]rekap NON UMK tw 1'!I17+'[1]rekap NON UMK tw 2'!I17+'[1]Rekap NON UMK tw 3'!I17+'[1]rekap NON UMK tw4'!I17</f>
        <v>38</v>
      </c>
      <c r="P18" s="8">
        <f>'[1]rekap UMK smtr1'!E17+'[1]rekap UMK smtr2'!E17</f>
        <v>12</v>
      </c>
      <c r="Q18" s="8">
        <f>'[1]rekap NON UMK tw 1'!J17+'[1]rekap NON UMK tw 2'!J17+'[1]Rekap NON UMK tw 3'!J17+'[1]rekap NON UMK tw4'!J17</f>
        <v>0</v>
      </c>
      <c r="R18" s="10">
        <v>0</v>
      </c>
      <c r="S18" s="10">
        <f t="shared" si="4"/>
        <v>50</v>
      </c>
    </row>
    <row r="19" spans="1:19" x14ac:dyDescent="0.3">
      <c r="A19" s="6">
        <f t="shared" si="5"/>
        <v>11</v>
      </c>
      <c r="B19" s="11" t="s">
        <v>27</v>
      </c>
      <c r="C19" s="8">
        <f>'[1]rekap NON UMK tw 1'!C18+'[1]rekap NON UMK tw 2'!C18+'[1]Rekap NON UMK tw 3'!C18+'[1]rekap NON UMK tw4'!C18</f>
        <v>0</v>
      </c>
      <c r="D19" s="8">
        <f>'[1]rekap UMK smtr1'!C18+'[1]rekap UMK smtr2'!C18</f>
        <v>0</v>
      </c>
      <c r="E19" s="8">
        <f>'[1]rekap NON UMK tw 1'!D18+'[1]rekap NON UMK tw 2'!D18+'[1]Rekap NON UMK tw 3'!D18+'[1]rekap NON UMK tw4'!D18</f>
        <v>0</v>
      </c>
      <c r="F19" s="8">
        <v>0</v>
      </c>
      <c r="G19" s="8">
        <f t="shared" si="0"/>
        <v>0</v>
      </c>
      <c r="H19" s="9">
        <f>'[1]rekap NON UMK tw 1'!F18+'[1]rekap NON UMK tw 2'!F18+'[1]Rekap NON UMK tw 3'!F18+'[1]rekap NON UMK tw4'!F18</f>
        <v>0</v>
      </c>
      <c r="I19" s="9">
        <f>'[1]rekap UMK smtr1'!D18+'[1]rekap UMK smtr2'!D18</f>
        <v>0</v>
      </c>
      <c r="J19" s="9">
        <f t="shared" si="1"/>
        <v>0</v>
      </c>
      <c r="K19" s="9">
        <f>'[1]rekap NON UMK tw 1'!G18+'[1]rekap NON UMK tw 2'!G18+'[1]Rekap NON UMK tw 3'!G18+'[1]rekap NON UMK tw4'!G18</f>
        <v>0</v>
      </c>
      <c r="L19" s="9">
        <v>0</v>
      </c>
      <c r="M19" s="9">
        <f t="shared" si="2"/>
        <v>0</v>
      </c>
      <c r="N19" s="8">
        <f t="shared" si="3"/>
        <v>0</v>
      </c>
      <c r="O19" s="8">
        <f>'[1]rekap NON UMK tw 1'!I18+'[1]rekap NON UMK tw 2'!I18+'[1]Rekap NON UMK tw 3'!I18+'[1]rekap NON UMK tw4'!I18</f>
        <v>0</v>
      </c>
      <c r="P19" s="8">
        <f>'[1]rekap UMK smtr1'!E18+'[1]rekap UMK smtr2'!E18</f>
        <v>0</v>
      </c>
      <c r="Q19" s="8">
        <f>'[1]rekap NON UMK tw 1'!J18+'[1]rekap NON UMK tw 2'!J18+'[1]Rekap NON UMK tw 3'!J18+'[1]rekap NON UMK tw4'!J18</f>
        <v>0</v>
      </c>
      <c r="R19" s="10">
        <v>0</v>
      </c>
      <c r="S19" s="10">
        <f t="shared" si="4"/>
        <v>0</v>
      </c>
    </row>
    <row r="20" spans="1:19" x14ac:dyDescent="0.3">
      <c r="A20" s="6">
        <f t="shared" si="5"/>
        <v>12</v>
      </c>
      <c r="B20" s="11" t="s">
        <v>28</v>
      </c>
      <c r="C20" s="8">
        <f>'[1]rekap NON UMK tw 1'!C19+'[1]rekap NON UMK tw 2'!C19+'[1]Rekap NON UMK tw 3'!C19+'[1]rekap NON UMK tw4'!C19</f>
        <v>8</v>
      </c>
      <c r="D20" s="8">
        <f>'[1]rekap UMK smtr1'!C19+'[1]rekap UMK smtr2'!C19</f>
        <v>4</v>
      </c>
      <c r="E20" s="8">
        <f>'[1]rekap NON UMK tw 1'!D19+'[1]rekap NON UMK tw 2'!D19+'[1]Rekap NON UMK tw 3'!D19+'[1]rekap NON UMK tw4'!D19</f>
        <v>0</v>
      </c>
      <c r="F20" s="8">
        <v>0</v>
      </c>
      <c r="G20" s="8">
        <f t="shared" si="0"/>
        <v>12</v>
      </c>
      <c r="H20" s="9">
        <f>'[1]rekap NON UMK tw 1'!F19+'[1]rekap NON UMK tw 2'!F19+'[1]Rekap NON UMK tw 3'!F19+'[1]rekap NON UMK tw4'!F19</f>
        <v>0</v>
      </c>
      <c r="I20" s="9">
        <f>'[1]rekap UMK smtr1'!D19+'[1]rekap UMK smtr2'!D19</f>
        <v>574000000</v>
      </c>
      <c r="J20" s="9">
        <f t="shared" si="1"/>
        <v>574000000</v>
      </c>
      <c r="K20" s="9">
        <f>'[1]rekap NON UMK tw 1'!G19+'[1]rekap NON UMK tw 2'!G19+'[1]Rekap NON UMK tw 3'!G19+'[1]rekap NON UMK tw4'!G19</f>
        <v>0</v>
      </c>
      <c r="L20" s="9">
        <v>0</v>
      </c>
      <c r="M20" s="9">
        <f t="shared" si="2"/>
        <v>0</v>
      </c>
      <c r="N20" s="8">
        <f t="shared" si="3"/>
        <v>574000000</v>
      </c>
      <c r="O20" s="8">
        <f>'[1]rekap NON UMK tw 1'!I19+'[1]rekap NON UMK tw 2'!I19+'[1]Rekap NON UMK tw 3'!I19+'[1]rekap NON UMK tw4'!I19</f>
        <v>0</v>
      </c>
      <c r="P20" s="8">
        <f>'[1]rekap UMK smtr1'!E19+'[1]rekap UMK smtr2'!E19</f>
        <v>12</v>
      </c>
      <c r="Q20" s="8">
        <f>'[1]rekap NON UMK tw 1'!J19+'[1]rekap NON UMK tw 2'!J19+'[1]Rekap NON UMK tw 3'!J19+'[1]rekap NON UMK tw4'!J19</f>
        <v>0</v>
      </c>
      <c r="R20" s="10">
        <v>0</v>
      </c>
      <c r="S20" s="10">
        <f t="shared" si="4"/>
        <v>12</v>
      </c>
    </row>
    <row r="21" spans="1:19" ht="30.6" x14ac:dyDescent="0.3">
      <c r="A21" s="12">
        <f t="shared" si="5"/>
        <v>13</v>
      </c>
      <c r="B21" s="13" t="s">
        <v>29</v>
      </c>
      <c r="C21" s="8">
        <f>'[1]rekap NON UMK tw 1'!C20+'[1]rekap NON UMK tw 2'!C20+'[1]Rekap NON UMK tw 3'!C20+'[1]rekap NON UMK tw4'!C20</f>
        <v>0</v>
      </c>
      <c r="D21" s="8">
        <f>'[1]rekap UMK smtr1'!C20+'[1]rekap UMK smtr2'!C20</f>
        <v>0</v>
      </c>
      <c r="E21" s="8">
        <f>'[1]rekap NON UMK tw 1'!D20+'[1]rekap NON UMK tw 2'!D20+'[1]Rekap NON UMK tw 3'!D20+'[1]rekap NON UMK tw4'!D20</f>
        <v>0</v>
      </c>
      <c r="F21" s="8">
        <v>0</v>
      </c>
      <c r="G21" s="8">
        <f t="shared" si="0"/>
        <v>0</v>
      </c>
      <c r="H21" s="9">
        <f>'[1]rekap NON UMK tw 1'!F20+'[1]rekap NON UMK tw 2'!F20+'[1]Rekap NON UMK tw 3'!F20+'[1]rekap NON UMK tw4'!F20</f>
        <v>0</v>
      </c>
      <c r="I21" s="9">
        <f>'[1]rekap UMK smtr1'!D20+'[1]rekap UMK smtr2'!D20</f>
        <v>0</v>
      </c>
      <c r="J21" s="9">
        <f t="shared" si="1"/>
        <v>0</v>
      </c>
      <c r="K21" s="9">
        <f>'[1]rekap NON UMK tw 1'!G20+'[1]rekap NON UMK tw 2'!G20+'[1]Rekap NON UMK tw 3'!G20+'[1]rekap NON UMK tw4'!G20</f>
        <v>0</v>
      </c>
      <c r="L21" s="9">
        <v>0</v>
      </c>
      <c r="M21" s="9">
        <f t="shared" si="2"/>
        <v>0</v>
      </c>
      <c r="N21" s="8">
        <f t="shared" si="3"/>
        <v>0</v>
      </c>
      <c r="O21" s="8">
        <f>'[1]rekap NON UMK tw 1'!I20+'[1]rekap NON UMK tw 2'!I20+'[1]Rekap NON UMK tw 3'!I20+'[1]rekap NON UMK tw4'!I20</f>
        <v>0</v>
      </c>
      <c r="P21" s="8">
        <f>'[1]rekap UMK smtr1'!E20+'[1]rekap UMK smtr2'!E20</f>
        <v>0</v>
      </c>
      <c r="Q21" s="8">
        <f>'[1]rekap NON UMK tw 1'!J20+'[1]rekap NON UMK tw 2'!J20+'[1]Rekap NON UMK tw 3'!J20+'[1]rekap NON UMK tw4'!J20</f>
        <v>0</v>
      </c>
      <c r="R21" s="10">
        <v>0</v>
      </c>
      <c r="S21" s="10">
        <f t="shared" si="4"/>
        <v>0</v>
      </c>
    </row>
    <row r="22" spans="1:19" ht="40.799999999999997" x14ac:dyDescent="0.3">
      <c r="A22" s="12">
        <f t="shared" si="5"/>
        <v>14</v>
      </c>
      <c r="B22" s="13" t="s">
        <v>30</v>
      </c>
      <c r="C22" s="8">
        <f>'[1]rekap NON UMK tw 1'!C21+'[1]rekap NON UMK tw 2'!C21+'[1]Rekap NON UMK tw 3'!C21+'[1]rekap NON UMK tw4'!C21</f>
        <v>0</v>
      </c>
      <c r="D22" s="8">
        <f>'[1]rekap UMK smtr1'!C21+'[1]rekap UMK smtr2'!C21</f>
        <v>0</v>
      </c>
      <c r="E22" s="8">
        <f>'[1]rekap NON UMK tw 1'!D21+'[1]rekap NON UMK tw 2'!D21+'[1]Rekap NON UMK tw 3'!D21+'[1]rekap NON UMK tw4'!D21</f>
        <v>0</v>
      </c>
      <c r="F22" s="8">
        <v>0</v>
      </c>
      <c r="G22" s="8">
        <f t="shared" si="0"/>
        <v>0</v>
      </c>
      <c r="H22" s="9">
        <f>'[1]rekap NON UMK tw 1'!F21+'[1]rekap NON UMK tw 2'!F21+'[1]Rekap NON UMK tw 3'!F21+'[1]rekap NON UMK tw4'!F21</f>
        <v>0</v>
      </c>
      <c r="I22" s="9">
        <f>'[1]rekap UMK smtr1'!D21+'[1]rekap UMK smtr2'!D21</f>
        <v>0</v>
      </c>
      <c r="J22" s="9">
        <f t="shared" si="1"/>
        <v>0</v>
      </c>
      <c r="K22" s="9">
        <f>'[1]rekap NON UMK tw 1'!G21+'[1]rekap NON UMK tw 2'!G21+'[1]Rekap NON UMK tw 3'!G21+'[1]rekap NON UMK tw4'!G21</f>
        <v>0</v>
      </c>
      <c r="L22" s="9">
        <v>0</v>
      </c>
      <c r="M22" s="9">
        <f t="shared" si="2"/>
        <v>0</v>
      </c>
      <c r="N22" s="8">
        <f t="shared" si="3"/>
        <v>0</v>
      </c>
      <c r="O22" s="8">
        <f>'[1]rekap NON UMK tw 1'!I21+'[1]rekap NON UMK tw 2'!I21+'[1]Rekap NON UMK tw 3'!I21+'[1]rekap NON UMK tw4'!I21</f>
        <v>0</v>
      </c>
      <c r="P22" s="8">
        <f>'[1]rekap UMK smtr1'!E21+'[1]rekap UMK smtr2'!E21</f>
        <v>0</v>
      </c>
      <c r="Q22" s="8">
        <f>'[1]rekap NON UMK tw 1'!J21+'[1]rekap NON UMK tw 2'!J21+'[1]Rekap NON UMK tw 3'!J21+'[1]rekap NON UMK tw4'!J21</f>
        <v>0</v>
      </c>
      <c r="R22" s="10">
        <v>0</v>
      </c>
      <c r="S22" s="10">
        <f t="shared" si="4"/>
        <v>0</v>
      </c>
    </row>
    <row r="23" spans="1:19" x14ac:dyDescent="0.3">
      <c r="A23" s="6">
        <f t="shared" si="5"/>
        <v>15</v>
      </c>
      <c r="B23" s="11" t="s">
        <v>31</v>
      </c>
      <c r="C23" s="8">
        <f>'[1]rekap NON UMK tw 1'!C22+'[1]rekap NON UMK tw 2'!C22+'[1]Rekap NON UMK tw 3'!C22+'[1]rekap NON UMK tw4'!C22</f>
        <v>0</v>
      </c>
      <c r="D23" s="8">
        <f>'[1]rekap UMK smtr1'!C22+'[1]rekap UMK smtr2'!C22</f>
        <v>0</v>
      </c>
      <c r="E23" s="8">
        <f>'[1]rekap NON UMK tw 1'!D22+'[1]rekap NON UMK tw 2'!D22+'[1]Rekap NON UMK tw 3'!D22+'[1]rekap NON UMK tw4'!D22</f>
        <v>0</v>
      </c>
      <c r="F23" s="8">
        <v>0</v>
      </c>
      <c r="G23" s="8">
        <f t="shared" si="0"/>
        <v>0</v>
      </c>
      <c r="H23" s="9">
        <f>'[1]rekap NON UMK tw 1'!F22+'[1]rekap NON UMK tw 2'!F22+'[1]Rekap NON UMK tw 3'!F22+'[1]rekap NON UMK tw4'!F22</f>
        <v>0</v>
      </c>
      <c r="I23" s="9">
        <f>'[1]rekap UMK smtr1'!D22+'[1]rekap UMK smtr2'!D22</f>
        <v>0</v>
      </c>
      <c r="J23" s="9">
        <f t="shared" si="1"/>
        <v>0</v>
      </c>
      <c r="K23" s="9">
        <f>'[1]rekap NON UMK tw 1'!G22+'[1]rekap NON UMK tw 2'!G22+'[1]Rekap NON UMK tw 3'!G22+'[1]rekap NON UMK tw4'!G22</f>
        <v>0</v>
      </c>
      <c r="L23" s="9">
        <v>0</v>
      </c>
      <c r="M23" s="9">
        <f t="shared" si="2"/>
        <v>0</v>
      </c>
      <c r="N23" s="8">
        <f t="shared" si="3"/>
        <v>0</v>
      </c>
      <c r="O23" s="8">
        <f>'[1]rekap NON UMK tw 1'!I22+'[1]rekap NON UMK tw 2'!I22+'[1]Rekap NON UMK tw 3'!I22+'[1]rekap NON UMK tw4'!I22</f>
        <v>0</v>
      </c>
      <c r="P23" s="8">
        <f>'[1]rekap UMK smtr1'!E22+'[1]rekap UMK smtr2'!E22</f>
        <v>0</v>
      </c>
      <c r="Q23" s="8">
        <f>'[1]rekap NON UMK tw 1'!J22+'[1]rekap NON UMK tw 2'!J22+'[1]Rekap NON UMK tw 3'!J22+'[1]rekap NON UMK tw4'!J22</f>
        <v>0</v>
      </c>
      <c r="R23" s="10">
        <v>0</v>
      </c>
      <c r="S23" s="10">
        <f t="shared" si="4"/>
        <v>0</v>
      </c>
    </row>
    <row r="24" spans="1:19" x14ac:dyDescent="0.3">
      <c r="A24" s="6">
        <f t="shared" si="5"/>
        <v>16</v>
      </c>
      <c r="B24" s="11" t="s">
        <v>32</v>
      </c>
      <c r="C24" s="8">
        <f>'[1]rekap NON UMK tw 1'!C23+'[1]rekap NON UMK tw 2'!C23+'[1]Rekap NON UMK tw 3'!C23+'[1]rekap NON UMK tw4'!C23</f>
        <v>28</v>
      </c>
      <c r="D24" s="8">
        <f>'[1]rekap UMK smtr1'!C23+'[1]rekap UMK smtr2'!C23</f>
        <v>2</v>
      </c>
      <c r="E24" s="8">
        <f>'[1]rekap NON UMK tw 1'!D23+'[1]rekap NON UMK tw 2'!D23+'[1]Rekap NON UMK tw 3'!D23+'[1]rekap NON UMK tw4'!D23</f>
        <v>0</v>
      </c>
      <c r="F24" s="8">
        <v>0</v>
      </c>
      <c r="G24" s="8">
        <f t="shared" si="0"/>
        <v>30</v>
      </c>
      <c r="H24" s="9">
        <f>'[1]rekap NON UMK tw 1'!F23+'[1]rekap NON UMK tw 2'!F23+'[1]Rekap NON UMK tw 3'!F23+'[1]rekap NON UMK tw4'!F23</f>
        <v>3000000</v>
      </c>
      <c r="I24" s="9">
        <f>'[1]rekap UMK smtr1'!D23+'[1]rekap UMK smtr2'!D23</f>
        <v>100000000</v>
      </c>
      <c r="J24" s="9">
        <f t="shared" si="1"/>
        <v>103000000</v>
      </c>
      <c r="K24" s="9">
        <f>'[1]rekap NON UMK tw 1'!G23+'[1]rekap NON UMK tw 2'!G23+'[1]Rekap NON UMK tw 3'!G23+'[1]rekap NON UMK tw4'!G23</f>
        <v>0</v>
      </c>
      <c r="L24" s="9">
        <v>0</v>
      </c>
      <c r="M24" s="9">
        <f t="shared" si="2"/>
        <v>0</v>
      </c>
      <c r="N24" s="8">
        <f t="shared" si="3"/>
        <v>103000000</v>
      </c>
      <c r="O24" s="8">
        <f>'[1]rekap NON UMK tw 1'!I23+'[1]rekap NON UMK tw 2'!I23+'[1]Rekap NON UMK tw 3'!I23+'[1]rekap NON UMK tw4'!I23</f>
        <v>524</v>
      </c>
      <c r="P24" s="8">
        <f>'[1]rekap UMK smtr1'!E23+'[1]rekap UMK smtr2'!E23</f>
        <v>3</v>
      </c>
      <c r="Q24" s="8">
        <f>'[1]rekap NON UMK tw 1'!J23+'[1]rekap NON UMK tw 2'!J23+'[1]Rekap NON UMK tw 3'!J23+'[1]rekap NON UMK tw4'!J23</f>
        <v>0</v>
      </c>
      <c r="R24" s="10">
        <v>0</v>
      </c>
      <c r="S24" s="10">
        <f t="shared" si="4"/>
        <v>527</v>
      </c>
    </row>
    <row r="25" spans="1:19" x14ac:dyDescent="0.3">
      <c r="A25" s="6">
        <f t="shared" si="5"/>
        <v>17</v>
      </c>
      <c r="B25" s="13" t="s">
        <v>33</v>
      </c>
      <c r="C25" s="8">
        <f>'[1]rekap NON UMK tw 1'!C24+'[1]rekap NON UMK tw 2'!C24+'[1]Rekap NON UMK tw 3'!C24+'[1]rekap NON UMK tw4'!C24</f>
        <v>15</v>
      </c>
      <c r="D25" s="8">
        <f>'[1]rekap UMK smtr1'!C24+'[1]rekap UMK smtr2'!C24</f>
        <v>0</v>
      </c>
      <c r="E25" s="8">
        <f>'[1]rekap NON UMK tw 1'!D24+'[1]rekap NON UMK tw 2'!D24+'[1]Rekap NON UMK tw 3'!D24+'[1]rekap NON UMK tw4'!D24</f>
        <v>0</v>
      </c>
      <c r="F25" s="8">
        <v>0</v>
      </c>
      <c r="G25" s="8">
        <f t="shared" si="0"/>
        <v>15</v>
      </c>
      <c r="H25" s="9">
        <f>'[1]rekap NON UMK tw 1'!F24+'[1]rekap NON UMK tw 2'!F24+'[1]Rekap NON UMK tw 3'!F24+'[1]rekap NON UMK tw4'!F24</f>
        <v>1725410922</v>
      </c>
      <c r="I25" s="9">
        <f>'[1]rekap UMK smtr1'!D24+'[1]rekap UMK smtr2'!D24</f>
        <v>0</v>
      </c>
      <c r="J25" s="9">
        <f t="shared" si="1"/>
        <v>1725410922</v>
      </c>
      <c r="K25" s="9">
        <f>'[1]rekap NON UMK tw 1'!G24+'[1]rekap NON UMK tw 2'!G24+'[1]Rekap NON UMK tw 3'!G24+'[1]rekap NON UMK tw4'!G24</f>
        <v>0</v>
      </c>
      <c r="L25" s="9">
        <v>0</v>
      </c>
      <c r="M25" s="9">
        <f t="shared" si="2"/>
        <v>0</v>
      </c>
      <c r="N25" s="8">
        <f t="shared" si="3"/>
        <v>1725410922</v>
      </c>
      <c r="O25" s="8">
        <f>'[1]rekap NON UMK tw 1'!I24+'[1]rekap NON UMK tw 2'!I24+'[1]Rekap NON UMK tw 3'!I24+'[1]rekap NON UMK tw4'!I24</f>
        <v>0</v>
      </c>
      <c r="P25" s="8">
        <f>'[1]rekap UMK smtr1'!E24+'[1]rekap UMK smtr2'!E24</f>
        <v>0</v>
      </c>
      <c r="Q25" s="8">
        <f>'[1]rekap NON UMK tw 1'!J24+'[1]rekap NON UMK tw 2'!J24+'[1]Rekap NON UMK tw 3'!J24+'[1]rekap NON UMK tw4'!J24</f>
        <v>0</v>
      </c>
      <c r="R25" s="10">
        <v>0</v>
      </c>
      <c r="S25" s="10">
        <f t="shared" si="4"/>
        <v>0</v>
      </c>
    </row>
    <row r="26" spans="1:19" x14ac:dyDescent="0.3">
      <c r="A26" s="6">
        <f t="shared" si="5"/>
        <v>18</v>
      </c>
      <c r="B26" s="13" t="s">
        <v>34</v>
      </c>
      <c r="C26" s="8">
        <f>'[1]rekap NON UMK tw 1'!C25+'[1]rekap NON UMK tw 2'!C25+'[1]Rekap NON UMK tw 3'!C25+'[1]rekap NON UMK tw4'!C25</f>
        <v>276</v>
      </c>
      <c r="D26" s="8">
        <f>'[1]rekap UMK smtr1'!C25+'[1]rekap UMK smtr2'!C25</f>
        <v>51</v>
      </c>
      <c r="E26" s="8">
        <f>'[1]rekap NON UMK tw 1'!D25+'[1]rekap NON UMK tw 2'!D25+'[1]Rekap NON UMK tw 3'!D25+'[1]rekap NON UMK tw4'!D25</f>
        <v>56</v>
      </c>
      <c r="F26" s="8">
        <v>0</v>
      </c>
      <c r="G26" s="8">
        <f t="shared" si="0"/>
        <v>383</v>
      </c>
      <c r="H26" s="9">
        <f>'[1]rekap NON UMK tw 1'!F25+'[1]rekap NON UMK tw 2'!F25+'[1]Rekap NON UMK tw 3'!F25+'[1]rekap NON UMK tw4'!F25</f>
        <v>4727753608</v>
      </c>
      <c r="I26" s="9">
        <f>'[1]rekap UMK smtr1'!D25+'[1]rekap UMK smtr2'!D25</f>
        <v>3810365175</v>
      </c>
      <c r="J26" s="9">
        <f t="shared" si="1"/>
        <v>8538118783</v>
      </c>
      <c r="K26" s="9">
        <f>'[1]rekap NON UMK tw 1'!G25+'[1]rekap NON UMK tw 2'!G25+'[1]Rekap NON UMK tw 3'!G25+'[1]rekap NON UMK tw4'!G25</f>
        <v>52403716332</v>
      </c>
      <c r="L26" s="9">
        <v>0</v>
      </c>
      <c r="M26" s="9">
        <f t="shared" si="2"/>
        <v>52403716332</v>
      </c>
      <c r="N26" s="8">
        <f t="shared" si="3"/>
        <v>60941835115</v>
      </c>
      <c r="O26" s="8">
        <f>'[1]rekap NON UMK tw 1'!I25+'[1]rekap NON UMK tw 2'!I25+'[1]Rekap NON UMK tw 3'!I25+'[1]rekap NON UMK tw4'!I25</f>
        <v>0</v>
      </c>
      <c r="P26" s="8">
        <f>'[1]rekap UMK smtr1'!E25+'[1]rekap UMK smtr2'!E25</f>
        <v>54</v>
      </c>
      <c r="Q26" s="8">
        <f>'[1]rekap NON UMK tw 1'!J25+'[1]rekap NON UMK tw 2'!J25+'[1]Rekap NON UMK tw 3'!J25+'[1]rekap NON UMK tw4'!J25</f>
        <v>0</v>
      </c>
      <c r="R26" s="10">
        <v>0</v>
      </c>
      <c r="S26" s="10">
        <f t="shared" si="4"/>
        <v>54</v>
      </c>
    </row>
    <row r="27" spans="1:19" x14ac:dyDescent="0.3">
      <c r="A27" s="6">
        <f t="shared" si="5"/>
        <v>19</v>
      </c>
      <c r="B27" s="11" t="s">
        <v>35</v>
      </c>
      <c r="C27" s="8">
        <f>'[1]rekap NON UMK tw 1'!C26+'[1]rekap NON UMK tw 2'!C26+'[1]Rekap NON UMK tw 3'!C26+'[1]rekap NON UMK tw4'!C26</f>
        <v>181</v>
      </c>
      <c r="D27" s="8">
        <f>'[1]rekap UMK smtr1'!C26+'[1]rekap UMK smtr2'!C26</f>
        <v>115</v>
      </c>
      <c r="E27" s="8">
        <f>'[1]rekap NON UMK tw 1'!D26+'[1]rekap NON UMK tw 2'!D26+'[1]Rekap NON UMK tw 3'!D26+'[1]rekap NON UMK tw4'!D26</f>
        <v>8</v>
      </c>
      <c r="F27" s="8">
        <v>0</v>
      </c>
      <c r="G27" s="8">
        <f t="shared" si="0"/>
        <v>304</v>
      </c>
      <c r="H27" s="9">
        <f>'[1]rekap NON UMK tw 1'!F26+'[1]rekap NON UMK tw 2'!F26+'[1]Rekap NON UMK tw 3'!F26+'[1]rekap NON UMK tw4'!F26</f>
        <v>7331820920</v>
      </c>
      <c r="I27" s="9">
        <f>'[1]rekap UMK smtr1'!D26+'[1]rekap UMK smtr2'!D26</f>
        <v>27904141280</v>
      </c>
      <c r="J27" s="9">
        <f t="shared" si="1"/>
        <v>35235962200</v>
      </c>
      <c r="K27" s="9">
        <f>'[1]rekap NON UMK tw 1'!G26+'[1]rekap NON UMK tw 2'!G26+'[1]Rekap NON UMK tw 3'!G26+'[1]rekap NON UMK tw4'!G26</f>
        <v>24271709805</v>
      </c>
      <c r="L27" s="9">
        <v>0</v>
      </c>
      <c r="M27" s="9">
        <f t="shared" si="2"/>
        <v>24271709805</v>
      </c>
      <c r="N27" s="8">
        <f t="shared" si="3"/>
        <v>59507672005</v>
      </c>
      <c r="O27" s="8">
        <f>'[1]rekap NON UMK tw 1'!I26+'[1]rekap NON UMK tw 2'!I26+'[1]Rekap NON UMK tw 3'!I26+'[1]rekap NON UMK tw4'!I26</f>
        <v>76</v>
      </c>
      <c r="P27" s="8">
        <f>'[1]rekap UMK smtr1'!E26+'[1]rekap UMK smtr2'!E26</f>
        <v>314</v>
      </c>
      <c r="Q27" s="8">
        <f>'[1]rekap NON UMK tw 1'!J26+'[1]rekap NON UMK tw 2'!J26+'[1]Rekap NON UMK tw 3'!J26+'[1]rekap NON UMK tw4'!J26</f>
        <v>0</v>
      </c>
      <c r="R27" s="10">
        <v>0</v>
      </c>
      <c r="S27" s="10">
        <f t="shared" si="4"/>
        <v>390</v>
      </c>
    </row>
    <row r="28" spans="1:19" x14ac:dyDescent="0.3">
      <c r="A28" s="6">
        <f>A29+1</f>
        <v>21</v>
      </c>
      <c r="B28" s="11" t="s">
        <v>36</v>
      </c>
      <c r="C28" s="8">
        <f>'[1]rekap NON UMK tw 1'!C27+'[1]rekap NON UMK tw 2'!C27+'[1]Rekap NON UMK tw 3'!C27+'[1]rekap NON UMK tw4'!C27</f>
        <v>60</v>
      </c>
      <c r="D28" s="8">
        <f>'[1]rekap UMK smtr1'!C27+'[1]rekap UMK smtr2'!C27</f>
        <v>8</v>
      </c>
      <c r="E28" s="8">
        <f>'[1]rekap NON UMK tw 1'!D27+'[1]rekap NON UMK tw 2'!D27+'[1]Rekap NON UMK tw 3'!D27+'[1]rekap NON UMK tw4'!D27</f>
        <v>6</v>
      </c>
      <c r="F28" s="8">
        <v>0</v>
      </c>
      <c r="G28" s="8">
        <f t="shared" si="0"/>
        <v>74</v>
      </c>
      <c r="H28" s="9">
        <f>'[1]rekap NON UMK tw 1'!F27+'[1]rekap NON UMK tw 2'!F27+'[1]Rekap NON UMK tw 3'!F27+'[1]rekap NON UMK tw4'!F27</f>
        <v>4997298994</v>
      </c>
      <c r="I28" s="9">
        <f>'[1]rekap UMK smtr1'!D27+'[1]rekap UMK smtr2'!D27</f>
        <v>4465884921</v>
      </c>
      <c r="J28" s="9">
        <f t="shared" si="1"/>
        <v>9463183915</v>
      </c>
      <c r="K28" s="9">
        <f>'[1]rekap NON UMK tw 1'!G27+'[1]rekap NON UMK tw 2'!G27+'[1]Rekap NON UMK tw 3'!G27+'[1]rekap NON UMK tw4'!G27</f>
        <v>17017103871</v>
      </c>
      <c r="L28" s="9">
        <v>0</v>
      </c>
      <c r="M28" s="9">
        <f t="shared" si="2"/>
        <v>17017103871</v>
      </c>
      <c r="N28" s="8">
        <f t="shared" si="3"/>
        <v>26480287786</v>
      </c>
      <c r="O28" s="8">
        <f>'[1]rekap NON UMK tw 1'!I27+'[1]rekap NON UMK tw 2'!I27+'[1]Rekap NON UMK tw 3'!I27+'[1]rekap NON UMK tw4'!I27</f>
        <v>4</v>
      </c>
      <c r="P28" s="8">
        <f>'[1]rekap UMK smtr1'!E27+'[1]rekap UMK smtr2'!E27</f>
        <v>23</v>
      </c>
      <c r="Q28" s="8">
        <f>'[1]rekap NON UMK tw 1'!J27+'[1]rekap NON UMK tw 2'!J27+'[1]Rekap NON UMK tw 3'!J27+'[1]rekap NON UMK tw4'!J27</f>
        <v>0</v>
      </c>
      <c r="R28" s="10">
        <v>0</v>
      </c>
      <c r="S28" s="10">
        <f t="shared" si="4"/>
        <v>27</v>
      </c>
    </row>
    <row r="29" spans="1:19" x14ac:dyDescent="0.3">
      <c r="A29" s="6">
        <f>A27+1</f>
        <v>20</v>
      </c>
      <c r="B29" s="11" t="s">
        <v>37</v>
      </c>
      <c r="C29" s="8">
        <f>'[1]rekap NON UMK tw 1'!C28+'[1]rekap NON UMK tw 2'!C28+'[1]Rekap NON UMK tw 3'!C28+'[1]rekap NON UMK tw4'!C28</f>
        <v>35</v>
      </c>
      <c r="D29" s="8">
        <f>'[1]rekap UMK smtr1'!C28+'[1]rekap UMK smtr2'!C28</f>
        <v>8</v>
      </c>
      <c r="E29" s="8">
        <f>'[1]rekap NON UMK tw 1'!D28+'[1]rekap NON UMK tw 2'!D28+'[1]Rekap NON UMK tw 3'!D28+'[1]rekap NON UMK tw4'!D28</f>
        <v>2</v>
      </c>
      <c r="F29" s="8">
        <v>0</v>
      </c>
      <c r="G29" s="8">
        <f t="shared" si="0"/>
        <v>45</v>
      </c>
      <c r="H29" s="9">
        <f>'[1]rekap NON UMK tw 1'!F28+'[1]rekap NON UMK tw 2'!F28+'[1]Rekap NON UMK tw 3'!F28+'[1]rekap NON UMK tw4'!F28</f>
        <v>21945089469</v>
      </c>
      <c r="I29" s="9">
        <f>'[1]rekap UMK smtr1'!D28+'[1]rekap UMK smtr2'!D28</f>
        <v>247134500</v>
      </c>
      <c r="J29" s="9">
        <f t="shared" si="1"/>
        <v>22192223969</v>
      </c>
      <c r="K29" s="9">
        <f>'[1]rekap NON UMK tw 1'!G28+'[1]rekap NON UMK tw 2'!G28+'[1]Rekap NON UMK tw 3'!G28+'[1]rekap NON UMK tw4'!G28</f>
        <v>5939477918</v>
      </c>
      <c r="L29" s="9">
        <v>0</v>
      </c>
      <c r="M29" s="9">
        <f t="shared" si="2"/>
        <v>5939477918</v>
      </c>
      <c r="N29" s="8">
        <f t="shared" si="3"/>
        <v>28131701887</v>
      </c>
      <c r="O29" s="8">
        <f>'[1]rekap NON UMK tw 1'!I28+'[1]rekap NON UMK tw 2'!I28+'[1]Rekap NON UMK tw 3'!I28+'[1]rekap NON UMK tw4'!I28</f>
        <v>20</v>
      </c>
      <c r="P29" s="8">
        <f>'[1]rekap UMK smtr1'!E28+'[1]rekap UMK smtr2'!E28</f>
        <v>44</v>
      </c>
      <c r="Q29" s="8">
        <f>'[1]rekap NON UMK tw 1'!J28+'[1]rekap NON UMK tw 2'!J28+'[1]Rekap NON UMK tw 3'!J28+'[1]rekap NON UMK tw4'!J28</f>
        <v>0</v>
      </c>
      <c r="R29" s="10">
        <v>0</v>
      </c>
      <c r="S29" s="10">
        <f t="shared" si="4"/>
        <v>64</v>
      </c>
    </row>
    <row r="30" spans="1:19" x14ac:dyDescent="0.3">
      <c r="A30" s="6">
        <f>A28+1</f>
        <v>22</v>
      </c>
      <c r="B30" s="11" t="s">
        <v>38</v>
      </c>
      <c r="C30" s="8">
        <f>'[1]rekap NON UMK tw 1'!C29+'[1]rekap NON UMK tw 2'!C29+'[1]Rekap NON UMK tw 3'!C29+'[1]rekap NON UMK tw4'!C29</f>
        <v>55</v>
      </c>
      <c r="D30" s="8">
        <f>'[1]rekap UMK smtr1'!C29+'[1]rekap UMK smtr2'!C29</f>
        <v>2</v>
      </c>
      <c r="E30" s="8">
        <f>'[1]rekap NON UMK tw 1'!D29+'[1]rekap NON UMK tw 2'!D29+'[1]Rekap NON UMK tw 3'!D29+'[1]rekap NON UMK tw4'!D29</f>
        <v>0</v>
      </c>
      <c r="F30" s="8">
        <v>0</v>
      </c>
      <c r="G30" s="8">
        <f t="shared" si="0"/>
        <v>57</v>
      </c>
      <c r="H30" s="9">
        <f>'[1]rekap NON UMK tw 1'!F29+'[1]rekap NON UMK tw 2'!F29+'[1]Rekap NON UMK tw 3'!F29+'[1]rekap NON UMK tw4'!F29</f>
        <v>27742670197</v>
      </c>
      <c r="I30" s="9">
        <f>'[1]rekap UMK smtr1'!D29+'[1]rekap UMK smtr2'!D29</f>
        <v>60000000</v>
      </c>
      <c r="J30" s="9">
        <f t="shared" si="1"/>
        <v>27802670197</v>
      </c>
      <c r="K30" s="9">
        <f>'[1]rekap NON UMK tw 1'!G29+'[1]rekap NON UMK tw 2'!G29+'[1]Rekap NON UMK tw 3'!G29+'[1]rekap NON UMK tw4'!G29</f>
        <v>0</v>
      </c>
      <c r="L30" s="9">
        <v>0</v>
      </c>
      <c r="M30" s="9">
        <f t="shared" si="2"/>
        <v>0</v>
      </c>
      <c r="N30" s="8">
        <f t="shared" si="3"/>
        <v>27802670197</v>
      </c>
      <c r="O30" s="8">
        <f>'[1]rekap NON UMK tw 1'!I29+'[1]rekap NON UMK tw 2'!I29+'[1]Rekap NON UMK tw 3'!I29+'[1]rekap NON UMK tw4'!I29</f>
        <v>4</v>
      </c>
      <c r="P30" s="8">
        <f>'[1]rekap UMK smtr1'!E29+'[1]rekap UMK smtr2'!E29</f>
        <v>0</v>
      </c>
      <c r="Q30" s="8">
        <f>'[1]rekap NON UMK tw 1'!J29+'[1]rekap NON UMK tw 2'!J29+'[1]Rekap NON UMK tw 3'!J29+'[1]rekap NON UMK tw4'!J29</f>
        <v>0</v>
      </c>
      <c r="R30" s="10">
        <v>0</v>
      </c>
      <c r="S30" s="10">
        <f t="shared" si="4"/>
        <v>4</v>
      </c>
    </row>
    <row r="31" spans="1:19" x14ac:dyDescent="0.3">
      <c r="A31" s="6">
        <f t="shared" si="5"/>
        <v>23</v>
      </c>
      <c r="B31" s="11" t="s">
        <v>39</v>
      </c>
      <c r="C31" s="8">
        <f>'[1]rekap NON UMK tw 1'!C30+'[1]rekap NON UMK tw 2'!C30+'[1]Rekap NON UMK tw 3'!C30+'[1]rekap NON UMK tw4'!C30</f>
        <v>77</v>
      </c>
      <c r="D31" s="8">
        <f>'[1]rekap UMK smtr1'!C30+'[1]rekap UMK smtr2'!C30</f>
        <v>68</v>
      </c>
      <c r="E31" s="8">
        <f>'[1]rekap NON UMK tw 1'!D30+'[1]rekap NON UMK tw 2'!D30+'[1]Rekap NON UMK tw 3'!D30+'[1]rekap NON UMK tw4'!D30</f>
        <v>3</v>
      </c>
      <c r="F31" s="8">
        <v>0</v>
      </c>
      <c r="G31" s="8">
        <f t="shared" si="0"/>
        <v>148</v>
      </c>
      <c r="H31" s="9">
        <f>'[1]rekap NON UMK tw 1'!F30+'[1]rekap NON UMK tw 2'!F30+'[1]Rekap NON UMK tw 3'!F30+'[1]rekap NON UMK tw4'!F30</f>
        <v>27595511380</v>
      </c>
      <c r="I31" s="9">
        <f>'[1]rekap UMK smtr1'!D30+'[1]rekap UMK smtr2'!D30</f>
        <v>16322471025</v>
      </c>
      <c r="J31" s="17">
        <f t="shared" si="1"/>
        <v>43917982405</v>
      </c>
      <c r="K31" s="9">
        <f>'[1]rekap NON UMK tw 1'!G30+'[1]rekap NON UMK tw 2'!G30+'[1]Rekap NON UMK tw 3'!G30+'[1]rekap NON UMK tw4'!G30</f>
        <v>309661413</v>
      </c>
      <c r="L31" s="9">
        <v>0</v>
      </c>
      <c r="M31" s="9">
        <f t="shared" si="2"/>
        <v>309661413</v>
      </c>
      <c r="N31" s="8">
        <f t="shared" si="3"/>
        <v>44227643818</v>
      </c>
      <c r="O31" s="8">
        <f>'[1]rekap NON UMK tw 1'!I30+'[1]rekap NON UMK tw 2'!I30+'[1]Rekap NON UMK tw 3'!I30+'[1]rekap NON UMK tw4'!I30</f>
        <v>236</v>
      </c>
      <c r="P31" s="8">
        <f>'[1]rekap UMK smtr1'!E30+'[1]rekap UMK smtr2'!E30</f>
        <v>197</v>
      </c>
      <c r="Q31" s="8">
        <f>'[1]rekap NON UMK tw 1'!J30+'[1]rekap NON UMK tw 2'!J30+'[1]Rekap NON UMK tw 3'!J30+'[1]rekap NON UMK tw4'!J30</f>
        <v>0</v>
      </c>
      <c r="R31" s="10">
        <v>0</v>
      </c>
      <c r="S31" s="10">
        <f t="shared" si="4"/>
        <v>433</v>
      </c>
    </row>
    <row r="32" spans="1:19" x14ac:dyDescent="0.3">
      <c r="A32" s="19" t="s">
        <v>0</v>
      </c>
      <c r="B32" s="19"/>
      <c r="C32" s="14">
        <f t="shared" ref="C32:Q32" si="6">SUM(C9:C31)</f>
        <v>841</v>
      </c>
      <c r="D32" s="14">
        <f>SUM(D9:D31)</f>
        <v>277</v>
      </c>
      <c r="E32" s="14">
        <f t="shared" si="6"/>
        <v>78</v>
      </c>
      <c r="F32" s="14">
        <f>SUM(F9:F31)</f>
        <v>0</v>
      </c>
      <c r="G32" s="14">
        <f t="shared" si="6"/>
        <v>1196</v>
      </c>
      <c r="H32" s="14">
        <f t="shared" si="6"/>
        <v>192522130735</v>
      </c>
      <c r="I32" s="14">
        <f>SUM(I9:I31)</f>
        <v>59174356901</v>
      </c>
      <c r="J32" s="18">
        <f t="shared" si="1"/>
        <v>251696487636</v>
      </c>
      <c r="K32" s="14">
        <f t="shared" si="6"/>
        <v>108995400339</v>
      </c>
      <c r="L32" s="14">
        <f>SUM(L9:L31)</f>
        <v>0</v>
      </c>
      <c r="M32" s="14">
        <f>SUM(M9:M31)</f>
        <v>108995400339</v>
      </c>
      <c r="N32" s="14">
        <f>SUM(N9:N31)</f>
        <v>360691887975</v>
      </c>
      <c r="O32" s="14">
        <f>SUM(O9:O31)</f>
        <v>952</v>
      </c>
      <c r="P32" s="14">
        <f>SUM(P9:P31)</f>
        <v>735</v>
      </c>
      <c r="Q32" s="14">
        <f t="shared" si="6"/>
        <v>5</v>
      </c>
      <c r="R32" s="14">
        <f>SUM(R9:R31)</f>
        <v>0</v>
      </c>
      <c r="S32" s="14">
        <f>SUM(S9:S31)</f>
        <v>1692</v>
      </c>
    </row>
  </sheetData>
  <mergeCells count="20">
    <mergeCell ref="A1:S1"/>
    <mergeCell ref="A2:S2"/>
    <mergeCell ref="A3:S3"/>
    <mergeCell ref="A4:S4"/>
    <mergeCell ref="A6:A8"/>
    <mergeCell ref="B6:B8"/>
    <mergeCell ref="C6:G6"/>
    <mergeCell ref="H6:N6"/>
    <mergeCell ref="O6:S6"/>
    <mergeCell ref="C7:D7"/>
    <mergeCell ref="E7:F7"/>
    <mergeCell ref="G7:G8"/>
    <mergeCell ref="H7:I7"/>
    <mergeCell ref="S7:S8"/>
    <mergeCell ref="Q7:R7"/>
    <mergeCell ref="A32:B32"/>
    <mergeCell ref="J7:J8"/>
    <mergeCell ref="K7:L7"/>
    <mergeCell ref="N7:N8"/>
    <mergeCell ref="O7:P7"/>
  </mergeCells>
  <pageMargins left="0.25" right="0.25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PMA-PMDN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LENO-PC</cp:lastModifiedBy>
  <dcterms:created xsi:type="dcterms:W3CDTF">2025-08-25T02:03:19Z</dcterms:created>
  <dcterms:modified xsi:type="dcterms:W3CDTF">2025-11-06T04:41:00Z</dcterms:modified>
</cp:coreProperties>
</file>